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5" yWindow="109" windowWidth="14808" windowHeight="8015"/>
  </bookViews>
  <sheets>
    <sheet name="Лист1" sheetId="1" r:id="rId1"/>
  </sheets>
  <calcPr calcId="152511"/>
</workbook>
</file>

<file path=xl/calcChain.xml><?xml version="1.0" encoding="utf-8"?>
<calcChain xmlns="http://schemas.openxmlformats.org/spreadsheetml/2006/main">
  <c r="Q89" i="1" l="1"/>
  <c r="K82" i="1"/>
  <c r="K69" i="1" l="1"/>
  <c r="Q68" i="1"/>
  <c r="Q48" i="1" l="1"/>
  <c r="Q88" i="1"/>
  <c r="Q78" i="1"/>
  <c r="Q79" i="1"/>
  <c r="Q80" i="1"/>
  <c r="Q81" i="1"/>
  <c r="Q77" i="1"/>
  <c r="Q73" i="1"/>
  <c r="Q74" i="1"/>
  <c r="Q75" i="1"/>
  <c r="Q72" i="1"/>
  <c r="Q76" i="1"/>
  <c r="Q82" i="1" s="1"/>
  <c r="Q64" i="1" l="1"/>
  <c r="Q67" i="1"/>
  <c r="Q52" i="1" l="1"/>
  <c r="Q51" i="1"/>
  <c r="Q85" i="1"/>
  <c r="Q53" i="1"/>
  <c r="Q54" i="1"/>
  <c r="Q55" i="1"/>
  <c r="Q56" i="1"/>
  <c r="Q57" i="1"/>
  <c r="Q58" i="1"/>
  <c r="Q59" i="1"/>
  <c r="Q60" i="1"/>
  <c r="Q63" i="1"/>
  <c r="Q69" i="1" s="1"/>
  <c r="Q65" i="1"/>
  <c r="Q66" i="1"/>
  <c r="S89" i="1" s="1"/>
  <c r="T89" i="1" s="1"/>
  <c r="K61" i="1"/>
  <c r="K85" i="1"/>
  <c r="Q61" i="1" l="1"/>
  <c r="Q87" i="1"/>
  <c r="R89" i="1"/>
</calcChain>
</file>

<file path=xl/sharedStrings.xml><?xml version="1.0" encoding="utf-8"?>
<sst xmlns="http://schemas.openxmlformats.org/spreadsheetml/2006/main" count="1204" uniqueCount="277">
  <si>
    <t xml:space="preserve">План закупки товаров (работ, услуг) </t>
  </si>
  <si>
    <t>на  период 2025 год</t>
  </si>
  <si>
    <t>Наименование заказчика</t>
  </si>
  <si>
    <t>Акционерное общество "Управление капитального строительства города Иркутска"</t>
  </si>
  <si>
    <t>Адрес местонахождения заказчика</t>
  </si>
  <si>
    <t>664011, г. Иркутск, ул. Сухэ-Батора, 13</t>
  </si>
  <si>
    <t>Телефон заказчика</t>
  </si>
  <si>
    <t>(3952) 728-944</t>
  </si>
  <si>
    <t>Электронная почта заказчика</t>
  </si>
  <si>
    <t>ao_uks2018@mail.ru</t>
  </si>
  <si>
    <t>ИНН</t>
  </si>
  <si>
    <t>КПП</t>
  </si>
  <si>
    <t>ОКАТО</t>
  </si>
  <si>
    <t>Порядковый номер</t>
  </si>
  <si>
    <t>Код по ОКВЭД 2</t>
  </si>
  <si>
    <t>Код по ОКПД 2</t>
  </si>
  <si>
    <t>Условия договора</t>
  </si>
  <si>
    <t>Способ закупки</t>
  </si>
  <si>
    <t>Закупка в электронной форме</t>
  </si>
  <si>
    <t>Предмет договора</t>
  </si>
  <si>
    <t>Минимально необходимые требования, предъявляемые к закупаемым товарам (работам, услугам)</t>
  </si>
  <si>
    <t>Единица измерения</t>
  </si>
  <si>
    <t>Сведения о количестве (объеме)</t>
  </si>
  <si>
    <t>Регион поставки товаров (выполнения работ, оказания услуг</t>
  </si>
  <si>
    <t>Сведения о начальной (максимальной) цене договора (цене лота)</t>
  </si>
  <si>
    <t>График осуществления процедур закупки</t>
  </si>
  <si>
    <t>код по ОКЕИ</t>
  </si>
  <si>
    <t>наименование</t>
  </si>
  <si>
    <t>Код по ОКАТО</t>
  </si>
  <si>
    <t>Планируемая дата или период размещения извещения о закупке (месяц, год)</t>
  </si>
  <si>
    <t>Срок исполнения договора (месяц, год)</t>
  </si>
  <si>
    <t>да/нет</t>
  </si>
  <si>
    <t>35.30</t>
  </si>
  <si>
    <t>35.30.11.111</t>
  </si>
  <si>
    <t>Подача потребителю через присоединенную сеть тепловой энергии (мощности) и теплоносителя (сетевой воды) до точки (точек) поставки</t>
  </si>
  <si>
    <t>В соответствии с требованиями законодательства РФ</t>
  </si>
  <si>
    <t>Условная единица</t>
  </si>
  <si>
    <t>Иркутская обл.</t>
  </si>
  <si>
    <t>02.2023</t>
  </si>
  <si>
    <t>01.2026</t>
  </si>
  <si>
    <t>Закупка у единственного поставщика</t>
  </si>
  <si>
    <t>Нет</t>
  </si>
  <si>
    <t>41.20</t>
  </si>
  <si>
    <t>41.20.40.900</t>
  </si>
  <si>
    <t>Выполнение работ по подготовке проектной документации, инженерным изысканиям, работы по строительству объекта капитального строительства и поставке оборудования, необходимого для обеспечения эксплуатации объекта: "Детский сад, расположенный по адресу: г. Иркутск, ул. Советская Октябрьского округа г. Иркутска"</t>
  </si>
  <si>
    <t>1</t>
  </si>
  <si>
    <t>25 000 000 000</t>
  </si>
  <si>
    <t>09.2023</t>
  </si>
  <si>
    <t>12.2030</t>
  </si>
  <si>
    <t>71.12</t>
  </si>
  <si>
    <t>71.12.34.120</t>
  </si>
  <si>
    <t xml:space="preserve">Выполнение работ по геодезическому сопровождению действующих строительных объектов АО "УКС города Иркутска" _x000D_
</t>
  </si>
  <si>
    <t>Месяц</t>
  </si>
  <si>
    <t>12</t>
  </si>
  <si>
    <t>25000000000 </t>
  </si>
  <si>
    <t>10.2024</t>
  </si>
  <si>
    <t>08.2025</t>
  </si>
  <si>
    <t>35.11</t>
  </si>
  <si>
    <t>35.11.10.116</t>
  </si>
  <si>
    <t>Подача через присоединенную сеть электрической энергии (мощность) до точки(-ек) поставки электрической энергии (мощности), находящихся на границе(-ах) балансовой принадлежности энергопринимающих устройств Потребителя на объекте: "Здание начальной школы МБОУ г. Иркутска СОШ № 75 по адресу: г. Иркутска, ул. Академическая, 5"</t>
  </si>
  <si>
    <t>04.2024</t>
  </si>
  <si>
    <t>01.2025</t>
  </si>
  <si>
    <t>43.22
43.22</t>
  </si>
  <si>
    <t>43.22.11.190; 
43.22.12.190</t>
  </si>
  <si>
    <t>Выполнение монтажных и пусконаладочных работ по системам отопления, холодного и горячего водоснабжения, канализации на объекте: "Здание начальной школы МБОУ г. Иркутска СОШ № 75 по адресу: г. Иркутск, ул. Академическая, 5"</t>
  </si>
  <si>
    <t>876;876</t>
  </si>
  <si>
    <t>02.2025</t>
  </si>
  <si>
    <t>43.22</t>
  </si>
  <si>
    <t>43.22.12.190</t>
  </si>
  <si>
    <t>Выполнение монтажных и пусконаладочных работ по теплоснабжению калориферов на объекте: "Здание начальной школы МБОУ г. Иркутска СОШ № 75 по адресу: г. Иркутск, ул. Академическая, 5"</t>
  </si>
  <si>
    <t>43.91</t>
  </si>
  <si>
    <t>43.91.19.120</t>
  </si>
  <si>
    <t>Выполнение работ по устройству водоотливов и нащельников на строительном объекте: «Здание начальной школы МБОУ г. Иркутска СОШ №75 по адресу: г. Иркутск, ул. Академическая, 5»</t>
  </si>
  <si>
    <t>12.2024</t>
  </si>
  <si>
    <t>71.12.20.190</t>
  </si>
  <si>
    <t>Осуществление авторского надзора за строительством объекта: «Группа жилых домов в Ленинском районе города Иркутска 6-й микрорайон Ново-Ленино, блок-секции № 6-1, 6-2</t>
  </si>
  <si>
    <t>04.2025</t>
  </si>
  <si>
    <t>16.21</t>
  </si>
  <si>
    <t>16.21.91.000</t>
  </si>
  <si>
    <t>Выполнение работ по устройству обшивки торцов плит перекрытий на строительном объекте: «Здание начальной школы МБОУ г. Иркутска СОШ №75 по адресу: г. Иркутск, ул. Академическая, 5»</t>
  </si>
  <si>
    <t>42.21</t>
  </si>
  <si>
    <t>42.21.22.120</t>
  </si>
  <si>
    <t>Выполнение работ по строительству трубопроводов тепловой сети от УТ 12 до УТ 13 на объекте: «Группа жилых домов в Ленинском районе г. Иркутска, 6-й микрорайон Ново-Ленино, 4-ая очередь строительства, блок секция 7.2»</t>
  </si>
  <si>
    <t>09.2025</t>
  </si>
  <si>
    <t>Выполнение работ по строительству трубопроводов тепловой сети от УТ 12 до УТ 13, монтаж сборного железобетонного лотка и монолитных участков на объекте: «Группа жилых домов в Ленинском районе г. Иркутска, 6-й микрорайон Ново-Ленино, 4-ая очередь строительства, блок секция 7.2»</t>
  </si>
  <si>
    <t>Подача тепловой энергии и теплоносителя на период осуществления пусконаладочных работ и комплексного опробования объектов теплоснабжения и теплопотребляющих установок на строительном объекте: «Здание начальной школы МБОУ г. Иркутска СОШ №75 по адресу: г. Иркутск, ул. Академическая, 5»</t>
  </si>
  <si>
    <t>Гигакалория</t>
  </si>
  <si>
    <t>741</t>
  </si>
  <si>
    <t>05.2025</t>
  </si>
  <si>
    <t>41.20.30.100</t>
  </si>
  <si>
    <t>Выполнение комплекса строительно-монтажных работ на объекте: «Группа жилых домов в Ленинском районе города Иркутска, 6-й микрорайон Ново-Ленино, 2 очередь строительства, блок-секции 6-1</t>
  </si>
  <si>
    <t>03.2025</t>
  </si>
  <si>
    <t>Выполнение комплекса строительно-монтажных работ на объекте: «Группа жилых домов в Ленинском районе города Иркутска, 6-й микрорайон Ново-Ленино, 2 очередь строительства, блок-секции 6-1, 6-2</t>
  </si>
  <si>
    <t>Выполнение работ по строительству трубопроводов тепловой сети от УТ 12 до б/секции 7-2, монтаж железобетонной камеры УТ 13 на объекте: «Группа жилых домов в Ленинском районе г. Иркутска, 6-й микрорайон Ново-Ленино, 4-ая очередь строительства, блок секция 7.2»</t>
  </si>
  <si>
    <t>42.21.23.000</t>
  </si>
  <si>
    <t>Выполнение работ по строительству наружных сетей НВК на объекте: «Группа жилых домов в Ленинском районе г. Иркутска, 6-й микрорайон Ново-Ленино, 4-ая очередь строительства, блок секция 7.1, 7.2»</t>
  </si>
  <si>
    <t>43.39</t>
  </si>
  <si>
    <t>43.39.19.190</t>
  </si>
  <si>
    <t>Выполнение работ по облицовке вентшахт и парапетных крышек на строительном объекте: «Здание начальной школы МБОУ г. Иркутска СОШ №75 по адресу: г. Иркутск, ул. Академическая, 5»</t>
  </si>
  <si>
    <t>49.41</t>
  </si>
  <si>
    <t>49.41.20.000</t>
  </si>
  <si>
    <t>Предоставление транспортного средства с экипажем (самосвал) для строительного объекта: «Здание начальной школы МБОУ г. Иркутска СОШ №75 по адресу: г. Иркутск, ул. Академическая, 5»</t>
  </si>
  <si>
    <t>68.32</t>
  </si>
  <si>
    <t>68.32.11.120</t>
  </si>
  <si>
    <t>Оказание услуг по управлению многоквартирным домом, расположенным по адресу: Иркутская область, город Иркутск, переулок археолога Михаила Герасимова, дом 1</t>
  </si>
  <si>
    <t>43.34</t>
  </si>
  <si>
    <t>43.34.10.110</t>
  </si>
  <si>
    <t>Выполнение работ по отделке стен и потолков на строительном объекте: «Здание начальной школы МБОУ г. Иркутска СОШ №75 по адресу: г. Иркутск, ул. Академическая, 5»</t>
  </si>
  <si>
    <t>43.99</t>
  </si>
  <si>
    <t>43.99.50.130</t>
  </si>
  <si>
    <t>Выполнение работ по монтажу сэндвич-панелей и выходов на кровлю на строительном объекте: «Здание начальной школы МБОУ г. Иркутска СОШ №75 по адресу: г. Иркутск, ул. Академическая, 5»</t>
  </si>
  <si>
    <t>Выполнение комплекса строительно-монтажных работ на объекте: «Группа жилых домов в Ленинском районе города Иркутска, 6-й микрорайон Ново-Ленино, 2 очередь строительства, блок-секции 6-2</t>
  </si>
  <si>
    <t>43.99.9</t>
  </si>
  <si>
    <t>43.99.90.160</t>
  </si>
  <si>
    <t>Предоставление транспортного средства с экипажем для уборки земельных участков, нежилых помещений и прилегающих к ним территорий, принадлежащих АО "УКС города Иркутска"</t>
  </si>
  <si>
    <t>05.2024</t>
  </si>
  <si>
    <t>69.20</t>
  </si>
  <si>
    <t>69.20.10.000</t>
  </si>
  <si>
    <t>Оказание услуг по проведению аудита годовой бухгалтерской отчетности  за 2024 год</t>
  </si>
  <si>
    <t>71.20</t>
  </si>
  <si>
    <t>71.20.19.140</t>
  </si>
  <si>
    <t>Выполнение работ по снятию часовых профилей мощности на объектах: «Группа жилых домов в Ленинском районе г. Иркутска 6-й микрорайон Ново-Ленино», «Группа жилых домов с нежилыми помещениями, объектами соцкульбыта и автостоянками по ул. Баррикад в г. Иркутске»</t>
  </si>
  <si>
    <t>Штука</t>
  </si>
  <si>
    <t>48</t>
  </si>
  <si>
    <t>12.2025</t>
  </si>
  <si>
    <t>38.21</t>
  </si>
  <si>
    <t>38.21.22.000</t>
  </si>
  <si>
    <t>Оказание услуг по сбору и размещению отходов IV и V классов опасности</t>
  </si>
  <si>
    <t>01.2024</t>
  </si>
  <si>
    <t>71.20.6</t>
  </si>
  <si>
    <t>71.20.19.111</t>
  </si>
  <si>
    <t>Услуги по проведению государственной экспертизы в форме экспертного сопровождения в отношении объекта капитального строительства: "Здание начальной школы МБОУ г. Иркутска СОШ № 75 по адресу: г. Иркутск, ул. Академическая, 5".</t>
  </si>
  <si>
    <t>07.2024</t>
  </si>
  <si>
    <t>07.2025</t>
  </si>
  <si>
    <t>Услуги по сопровождению государственной экспертизы результатов инженерных изысканий в отношении объектов «Группа жилых домов в Ленинском районе города Иркутска, 6-й микрорайон Ново-Ленино, 2-я очередь строительства, 6-й пусковой комплекс, блок-секции  6.1, 6.2, 6.3, 6.4".</t>
  </si>
  <si>
    <t>19.20
19.20</t>
  </si>
  <si>
    <t>19.20.21.100; 
19.20.21.300</t>
  </si>
  <si>
    <t>Поставка ГСМ с использованием микропроцессорных карт для нужд предприятия</t>
  </si>
  <si>
    <t>12.2022</t>
  </si>
  <si>
    <t>I квартал 2025 года</t>
  </si>
  <si>
    <t>25.11</t>
  </si>
  <si>
    <t>25.11.23.119</t>
  </si>
  <si>
    <t>Поставка  отдельных конструктивных элементов зданий и сооружений с преобладанием гнутосварных профилей и круглых труб на  строительный объект: «Здание начальной школы МБОУ г. Иркутска СОШ №75 по адресу: г. Иркутск, ул. Академическая, 5»</t>
  </si>
  <si>
    <t>тонна</t>
  </si>
  <si>
    <t>25000000000</t>
  </si>
  <si>
    <t>нет</t>
  </si>
  <si>
    <t>71.11</t>
  </si>
  <si>
    <t xml:space="preserve">71.11.21.000
</t>
  </si>
  <si>
    <t>Разработка проектно-сметной и рабочей документации по объекту "Строительство арендного жилья" на земельном участке, расположенном по адресу: г.Иркутск, ул.Верхняя Набережная, между ТЦ "Яркомолл" и АЗС "Крайснефть"</t>
  </si>
  <si>
    <t>В соответствии с техническим заданием</t>
  </si>
  <si>
    <t xml:space="preserve">25.11.23.119
</t>
  </si>
  <si>
    <t>Поставка металлических ограждений из нержавеющей стали для строительного объекта: «Здание начальной школы МБОУ г. Иркутска СОШ №75 по адресу: г. Иркутск, ул. Академическая, 5»</t>
  </si>
  <si>
    <t>42.29</t>
  </si>
  <si>
    <t>43.29.12.110</t>
  </si>
  <si>
    <t>Выполнение работ по монтажу огрждения кровли на строительном объекте: «Здание начальной школы МБОУ г. Иркутска СОШ №75 по адресу: г. Иркутск, ул. Академическая, 5»</t>
  </si>
  <si>
    <t>71.12.7</t>
  </si>
  <si>
    <t>71.12.35.110</t>
  </si>
  <si>
    <t>Выполнение кадастровых работ объекта: «Здание начальной школы МБОУ г. Иркутска СОШ №75 по адресу: г. Иркутск, ул. Академическая, 5», а также инженерных сетей</t>
  </si>
  <si>
    <t>В соответствии с требованиями действующего законодательства, с проектом договора</t>
  </si>
  <si>
    <t>Выполнение ремонтно-восстановительных работ системы отопления на объекте: «Здание начальной школы МБОУ г. Иркутска СОШ №75 по адресу: г. Иркутск, ул. Академическая, 5»</t>
  </si>
  <si>
    <t>В соответствии с требованиями строительного контроля, охраны труда, проекта договора</t>
  </si>
  <si>
    <t>71.20.12.000</t>
  </si>
  <si>
    <t>Услуги по прведению лабораторных испытаний и измерений на объекте:  «Здание начальной школы МБОУ г. Иркутска СОШ №75 по адресу: г. Иркутск, ул. Академическая, 5»</t>
  </si>
  <si>
    <t>В соответствии с нормативами испытаний, проектом договора</t>
  </si>
  <si>
    <t>46.73</t>
  </si>
  <si>
    <t>46.73.16.000</t>
  </si>
  <si>
    <t>Поставка материалов для обеспечения доступа инвалидов для строительного объекта: «Здание начальной школы МБОУ г. Иркутска СОШ №75 по адресу: г. Иркутск, ул. Академическая, 5»,</t>
  </si>
  <si>
    <t>Товар должен соответствовать стандартам и техническим требования заводов-изготовителей и ФЗ-52-ФЗ от 30.03.1999, с проектом договора</t>
  </si>
  <si>
    <t>43.99.90.100</t>
  </si>
  <si>
    <t>Выполнение работ по монтажу пандусов и лестниц на объекте: «Здание начальной школы МБОУ г. Иркутска СОШ №75 по адресу: г. Иркутск, ул. Академическая, 5»,</t>
  </si>
  <si>
    <t>Качественно выполнить работы, паредусмотренные договором, в соответствии с проектно-сметной документацией, строительными нормами и правилами</t>
  </si>
  <si>
    <t>Выполнение работ по монтажу ограждений лестничных маршей и внутреннего пандуса из нержавеющей стали кровли на объекте: «Здание начальной школы МБОУ г. Иркутска СОШ №75 по адресу: г. Иркутск, ул. Академическая, 5»,</t>
  </si>
  <si>
    <t>Выполнение работ по устройству полов по грунту на отм. 0.000 и устройству стяжки на сцене  на объекте: «Здание начальной школы МБОУ г. Иркутска СОШ №75 по адресу: г. Иркутск, ул. Академическая, 5»,</t>
  </si>
  <si>
    <t>ИТОГО:</t>
  </si>
  <si>
    <t>Участие субъектов малого и среднего предпринимательства в закупках</t>
  </si>
  <si>
    <t>________</t>
  </si>
  <si>
    <t>(Ф.И.О., должность руководителя (уполномоченного лица)заказчика)</t>
  </si>
  <si>
    <t xml:space="preserve"> (подпись)</t>
  </si>
  <si>
    <t>(дата утверждения)</t>
  </si>
  <si>
    <t>II квартал 2025 года</t>
  </si>
  <si>
    <t>69.10</t>
  </si>
  <si>
    <t>69.10.14.000</t>
  </si>
  <si>
    <t>Оказание консультационных услуг в области права</t>
  </si>
  <si>
    <t>В соответствии с Положением о закупке</t>
  </si>
  <si>
    <t>137 932,00</t>
  </si>
  <si>
    <t>71.12.12.190</t>
  </si>
  <si>
    <t>43.11</t>
  </si>
  <si>
    <t>43.11.10.000</t>
  </si>
  <si>
    <t>Управление многоквартирным домом, расположенном по адресу: Иркутская область, г.Иркутск, ул. Баумана, д.265</t>
  </si>
  <si>
    <t>Выполнение работ по разборке железобетонных конструкций лестничных маршей на объекте6 «Здание начальной школы МБОУ г.Иркутска СОШ №75 по адресу: г.Иркутск, ул. Академическая</t>
  </si>
  <si>
    <t>Генеральный директор АО "УКС города Иркутска" А.В. Сафронов</t>
  </si>
  <si>
    <t xml:space="preserve">71.20 </t>
  </si>
  <si>
    <t>71.20.19.112</t>
  </si>
  <si>
    <t>Оказание услуг по организации и проведению негосударственной экспертизы проектной документации и результатов инженерных изысканий</t>
  </si>
  <si>
    <t>Выполнение работ по проведению дополнительных инженерных изысканий для объекта: «Группа многоквартирных домов с нежилыми помещениями и подземным паркингом «Арендные дома на улице Верхняя набережная"</t>
  </si>
  <si>
    <t>70.22</t>
  </si>
  <si>
    <t>Оказание услуг в области права</t>
  </si>
  <si>
    <t>70.22.30.000</t>
  </si>
  <si>
    <t>Поставка и монтаж дверей противопожарных на объекте: "Группа жилых домов 6-го микрорайона Ново-Ленино в г. Иркутске, 4 очередь строительства. Блок-секция 7-1,7-2"</t>
  </si>
  <si>
    <t>43.32.10.130</t>
  </si>
  <si>
    <t>43.32</t>
  </si>
  <si>
    <t>III квартал 2025 года</t>
  </si>
  <si>
    <t>Выполнение работ по строительству накопительных ёмкостей для ливневых вод (1-ый этап) на объекте: "Группа жилых домов в Ленинском районе г. Иркутска, 6-й микрорайон Ново-Ленино, 4-ая очередь строительства, блок-секция 7.1,7.2"</t>
  </si>
  <si>
    <t>43.22.11.190</t>
  </si>
  <si>
    <t>43.22.11.150</t>
  </si>
  <si>
    <t>Выполнение работ по строительству накопительных ёмкостей для ливневых вод (2-ой этап) на объекте: "Группа жилых домов в Ленинском районе г. Иркутска, 6-й микрорайон Ново-Ленино, 4-ая очередь строительства, блок-секция 7.1,7.2"</t>
  </si>
  <si>
    <t>IV квартал 2025 года</t>
  </si>
  <si>
    <t>Проведение аудита бухгалтерской отчетности</t>
  </si>
  <si>
    <t>В соответствии с ФЗ от 30.12.2008 №307-ФЗ "Об аудиторской деятельности"</t>
  </si>
  <si>
    <t>10.2025</t>
  </si>
  <si>
    <t>04.2026</t>
  </si>
  <si>
    <t>сумма 2025</t>
  </si>
  <si>
    <t>пп М) п 7 1352 ПП</t>
  </si>
  <si>
    <t>пп З) п 7 1352 ПП</t>
  </si>
  <si>
    <t>пп К) п 7 1352 ПП</t>
  </si>
  <si>
    <t>163/23</t>
  </si>
  <si>
    <t>НБ-Строй, ООО</t>
  </si>
  <si>
    <t>172/24</t>
  </si>
  <si>
    <t>ИП Найденков А.А.</t>
  </si>
  <si>
    <t>70/24</t>
  </si>
  <si>
    <t>Акватик</t>
  </si>
  <si>
    <t>ООО "ЭНЕРГОРЕСУРС-КОМПЛЕКТ"</t>
  </si>
  <si>
    <t>71/24</t>
  </si>
  <si>
    <t>ООО "ОСНОВА"</t>
  </si>
  <si>
    <t>79/24</t>
  </si>
  <si>
    <t>80/24</t>
  </si>
  <si>
    <t>ООО "СТРОЙЦЕНТР-ИРКУТСК"</t>
  </si>
  <si>
    <t>ДЕВЕЛОПМЕНТ СТРОЙ</t>
  </si>
  <si>
    <t>77/24</t>
  </si>
  <si>
    <t>ОПТИМА</t>
  </si>
  <si>
    <t>78/24</t>
  </si>
  <si>
    <t>197/24</t>
  </si>
  <si>
    <t>МУСУЛМАНОВ</t>
  </si>
  <si>
    <t>РУКАВИШНИКОВ</t>
  </si>
  <si>
    <t>201/24</t>
  </si>
  <si>
    <t>202/24</t>
  </si>
  <si>
    <t>203/24</t>
  </si>
  <si>
    <t>204/24</t>
  </si>
  <si>
    <t>МАКСЮТОВ</t>
  </si>
  <si>
    <t>208/24</t>
  </si>
  <si>
    <t>МАРКОСЯН</t>
  </si>
  <si>
    <t>209/24</t>
  </si>
  <si>
    <t>Д2024/53</t>
  </si>
  <si>
    <t>Восточное управление жилищно-коммунальными системами, АО</t>
  </si>
  <si>
    <t>ООО "СПЭЛС"</t>
  </si>
  <si>
    <t>216/24</t>
  </si>
  <si>
    <t>ООО "ЭКСПЕРТ-КОНСУЛЬТАНТ"</t>
  </si>
  <si>
    <t>212/24</t>
  </si>
  <si>
    <t>ООО "СИБСЕРВИС+"</t>
  </si>
  <si>
    <t>82/24</t>
  </si>
  <si>
    <t>АКЦИОНЕРНОЕ ОБЩЕСТВО "СПЕЦАВТОХОЗЯЙСТВО" ГОРОДА ИРКУТСКА</t>
  </si>
  <si>
    <t>дог с ф.л</t>
  </si>
  <si>
    <t>ОБЩЕСТВО С ОГРАНИЧЕННОЙ ОТВЕТСТВЕННОСТЬЮ "ВОСТОКТРАНСПРОЕКТ"</t>
  </si>
  <si>
    <t>АКЦИОНЕРНОЕ ОБЩЕСТВО "ВОСТОЧНОЕ УПРАВЛЕНИЕ ЖИЛИЩНО-КОММУНАЛЬНЫМИ СИСТЕМАМИ"</t>
  </si>
  <si>
    <t xml:space="preserve">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за год, предшествующий отчетному, составляет 0 рублей.
</t>
  </si>
  <si>
    <t xml:space="preserve">Годовой объем закупок инновационной продукции, высокотехнологичной продукции, которые планируется осуществить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указанными утвержденными планами (с учетом изменений, которые не представлялись для оценки соответствия или мониторинга соответствия), составляет 0 рублей.
</t>
  </si>
  <si>
    <t xml:space="preserve">Совокупный годовой объем планируемых закупок товаров (работ, услуг), которые исключаются при расчете годового объема закупки инновационной продукции, высокотехнологичной продукции,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0 рублей.
</t>
  </si>
  <si>
    <t xml:space="preserve">Годовой объем закупок инновационной продукции, высокотехнологичной продукции, которые планируется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утвержденными указанными планами осуществить по результатам закупок, участниками которых являются только субъекты малого и среднего предпринимательства, составляет 0 рублей.
</t>
  </si>
  <si>
    <t xml:space="preserve">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участниками которой являлись только субъекты малого и среднего предпринимательства, за год, предшествующий отчетному, составляет 0 рублей.
</t>
  </si>
  <si>
    <t>09.25</t>
  </si>
  <si>
    <t xml:space="preserve">Выполнение работ по строительству наружных сетей ливневой канализации на объекте:"Группа жилых домов в Ленинском районе г. Иркутска, 6-й микрорайон Ново-Ленино, 4-ая очередь строительства, блок-секция 7.1,7.2"_x000D_
</t>
  </si>
  <si>
    <t xml:space="preserve">Выполнение работ по строительству накопительных емкостей для ливневых вод от Т.1 до ЛК3 на объекте: "Группа жилых домов в Ленинском районе г. Иркутска, 6-й микрорайон Ново-Ленино, 4-я очередь строительства, блок-секция 7-1,7-2"_x000D_
</t>
  </si>
  <si>
    <t>65/25 с ф.л</t>
  </si>
  <si>
    <t>80/25 с ф.л</t>
  </si>
  <si>
    <t>71/25 с ф.л</t>
  </si>
  <si>
    <t>Оказание услуг в сфере закупок</t>
  </si>
  <si>
    <t>72/25 с ф.л</t>
  </si>
  <si>
    <t>79/25 с ф.л.</t>
  </si>
  <si>
    <t xml:space="preserve">70.22.12.000 </t>
  </si>
  <si>
    <t>В соответствии с договором ГПХ</t>
  </si>
  <si>
    <t>ЗАКУПКА АННУЛИРОВАНА</t>
  </si>
  <si>
    <t xml:space="preserve">            "08"  октября 2025 года</t>
  </si>
  <si>
    <t>06.2025</t>
  </si>
  <si>
    <t xml:space="preserve">Условная единица
</t>
  </si>
  <si>
    <t xml:space="preserve">Совокупный годовой объем планируемых закупок товаров (работ, услуг) в соответствии с планом закупки товаров (работ, услуг) (планом закупки инновационной продукции, высокотехнологичной продукции) составляет 218 615 635.83 рублей.
</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</si>
  <si>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11 636 862.43 рублей.
</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</si>
  <si>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предусмотренный в части, касающейся первого года реализации, раздела, указанного в пункте 1(1) требований к форме плана закупки товаров (работ, услуг), утвержденных постановлением Правительства Российской Федерации от 17 сентября 2012 г. N 932 "Об утверждении Правил формирования плана закупки товаров (работ, услуг) и требований к форме такого плана", составляет 205 429 344.31 рублей (99,25% процентов).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</si>
</sst>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_₽"/>
    <numFmt numFmtId="165" formatCode="#,##0.000"/>
    <numFmt numFmtId="166" formatCode="#,##0.0000"/>
    <numFmt numFmtId="167" formatCode="#,##0.00000"/>
  </numFmts>
  <fonts count="20" x14ac:knownFonts="1">
    <font>
      <sz val="11"/>
      <color theme="1"/>
      <name val="Calibri"/>
      <family val="2"/>
      <scheme val="minor"/>
    </font>
    <font>
      <sz val="11"/>
      <color theme="1"/>
      <name val="Calibri"/>
      <family val="2"/>
      <charset val="204"/>
      <scheme val="minor"/>
    </font>
    <font>
      <sz val="11"/>
      <color indexed="8"/>
      <name val="Calibri"/>
      <family val="2"/>
      <charset val="204"/>
    </font>
    <font>
      <sz val="9"/>
      <name val="Times New Roman"/>
      <family val="1"/>
      <charset val="204"/>
    </font>
    <font>
      <u/>
      <sz val="11"/>
      <color theme="10"/>
      <name val="Calibri"/>
      <family val="2"/>
      <charset val="204"/>
      <scheme val="minor"/>
    </font>
    <font>
      <sz val="9"/>
      <color theme="1"/>
      <name val="Times New Roman"/>
      <family val="1"/>
      <charset val="204"/>
    </font>
    <font>
      <b/>
      <sz val="9"/>
      <color theme="1"/>
      <name val="Times New Roman"/>
      <family val="1"/>
      <charset val="204"/>
    </font>
    <font>
      <sz val="9"/>
      <color rgb="FF333333"/>
      <name val="Times New Roman"/>
      <family val="1"/>
      <charset val="204"/>
    </font>
    <font>
      <sz val="9"/>
      <color rgb="FF000000"/>
      <name val="Times New Roman"/>
      <family val="1"/>
      <charset val="204"/>
    </font>
    <font>
      <b/>
      <sz val="16"/>
      <color theme="1"/>
      <name val="Times New Roman"/>
      <family val="1"/>
      <charset val="204"/>
    </font>
    <font>
      <sz val="12"/>
      <color theme="1"/>
      <name val="Times New Roman"/>
      <family val="1"/>
      <charset val="204"/>
    </font>
    <font>
      <sz val="16"/>
      <color theme="1"/>
      <name val="Times New Roman"/>
      <family val="1"/>
      <charset val="204"/>
    </font>
    <font>
      <u/>
      <sz val="12"/>
      <color theme="10"/>
      <name val="Times New Roman"/>
      <family val="1"/>
      <charset val="204"/>
    </font>
    <font>
      <u/>
      <sz val="16"/>
      <color theme="1"/>
      <name val="Times New Roman"/>
      <family val="1"/>
      <charset val="204"/>
    </font>
    <font>
      <b/>
      <sz val="16"/>
      <name val="Times New Roman"/>
      <family val="1"/>
      <charset val="204"/>
    </font>
    <font>
      <sz val="8"/>
      <color theme="1"/>
      <name val="Times New Roman"/>
      <family val="1"/>
      <charset val="204"/>
    </font>
    <font>
      <sz val="8"/>
      <color rgb="FF333333"/>
      <name val="Times New Roman"/>
      <family val="1"/>
      <charset val="204"/>
    </font>
    <font>
      <sz val="8"/>
      <name val="Times New Roman"/>
      <family val="1"/>
      <charset val="204"/>
    </font>
    <font>
      <sz val="8"/>
      <color rgb="FF000000"/>
      <name val="Times New Roman"/>
      <family val="1"/>
      <charset val="204"/>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5">
    <xf numFmtId="0" fontId="0" fillId="0" borderId="0"/>
    <xf numFmtId="0" fontId="1" fillId="0" borderId="0"/>
    <xf numFmtId="0" fontId="4" fillId="0" borderId="0" applyNumberFormat="0" applyFill="0" applyBorder="0" applyAlignment="0" applyProtection="0"/>
    <xf numFmtId="0" fontId="2" fillId="0" borderId="0"/>
    <xf numFmtId="9" fontId="19" fillId="0" borderId="0" applyFont="0" applyFill="0" applyBorder="0" applyAlignment="0" applyProtection="0"/>
  </cellStyleXfs>
  <cellXfs count="193">
    <xf numFmtId="0" fontId="0" fillId="0" borderId="0" xfId="0"/>
    <xf numFmtId="0" fontId="3" fillId="2" borderId="7" xfId="1" applyFont="1" applyFill="1" applyBorder="1" applyAlignment="1">
      <alignment horizontal="center" vertical="center" textRotation="90" wrapText="1"/>
    </xf>
    <xf numFmtId="0" fontId="0" fillId="2" borderId="0" xfId="0" applyFill="1"/>
    <xf numFmtId="4" fontId="3" fillId="2" borderId="1" xfId="1" applyNumberFormat="1" applyFont="1" applyFill="1" applyBorder="1" applyAlignment="1">
      <alignment horizontal="center" vertical="center" wrapText="1"/>
    </xf>
    <xf numFmtId="49" fontId="17" fillId="2" borderId="1" xfId="1"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textRotation="90" wrapText="1"/>
    </xf>
    <xf numFmtId="0" fontId="5" fillId="2" borderId="4" xfId="0" applyFont="1" applyFill="1" applyBorder="1" applyAlignment="1">
      <alignment horizontal="center" vertical="center" wrapText="1"/>
    </xf>
    <xf numFmtId="0" fontId="15" fillId="2" borderId="1" xfId="0" applyFont="1" applyFill="1" applyBorder="1" applyAlignment="1">
      <alignment horizontal="center" vertical="center" textRotation="90" wrapText="1"/>
    </xf>
    <xf numFmtId="0" fontId="15" fillId="2" borderId="1" xfId="1" applyFont="1" applyFill="1" applyBorder="1" applyAlignment="1">
      <alignment horizontal="center" vertical="center" wrapText="1"/>
    </xf>
    <xf numFmtId="0" fontId="17" fillId="2" borderId="1" xfId="1" applyFont="1" applyFill="1" applyBorder="1" applyAlignment="1">
      <alignment horizontal="center" vertical="center"/>
    </xf>
    <xf numFmtId="3" fontId="17" fillId="2" borderId="1" xfId="1" applyNumberFormat="1" applyFont="1" applyFill="1" applyBorder="1" applyAlignment="1">
      <alignment horizontal="center" vertical="center" wrapText="1"/>
    </xf>
    <xf numFmtId="0" fontId="17" fillId="2" borderId="1" xfId="1" applyFont="1" applyFill="1" applyBorder="1" applyAlignment="1">
      <alignment horizontal="center" vertical="center" textRotation="90" wrapText="1"/>
    </xf>
    <xf numFmtId="0" fontId="15" fillId="2" borderId="1" xfId="1" applyFont="1" applyFill="1" applyBorder="1" applyAlignment="1">
      <alignment horizontal="center" vertical="center" textRotation="90" wrapText="1"/>
    </xf>
    <xf numFmtId="4" fontId="18" fillId="2" borderId="1" xfId="0" applyNumberFormat="1" applyFont="1" applyFill="1" applyBorder="1" applyAlignment="1">
      <alignment horizontal="center" vertical="center" wrapText="1"/>
    </xf>
    <xf numFmtId="0" fontId="15" fillId="2" borderId="1" xfId="1" applyFont="1" applyFill="1" applyBorder="1" applyAlignment="1">
      <alignment horizontal="center" vertical="center"/>
    </xf>
    <xf numFmtId="0" fontId="5" fillId="2" borderId="0" xfId="1" applyFont="1" applyFill="1" applyBorder="1"/>
    <xf numFmtId="0" fontId="5" fillId="2" borderId="0" xfId="1" applyFont="1" applyFill="1" applyBorder="1" applyAlignment="1">
      <alignment textRotation="90"/>
    </xf>
    <xf numFmtId="164" fontId="5" fillId="2" borderId="0" xfId="1" applyNumberFormat="1" applyFont="1" applyFill="1" applyBorder="1"/>
    <xf numFmtId="0" fontId="5" fillId="2" borderId="0" xfId="1" applyFont="1" applyFill="1" applyBorder="1" applyAlignment="1">
      <alignment horizontal="center"/>
    </xf>
    <xf numFmtId="0" fontId="1" fillId="2" borderId="0" xfId="1" applyFill="1"/>
    <xf numFmtId="0" fontId="6" fillId="2" borderId="0" xfId="1" applyFont="1" applyFill="1" applyBorder="1" applyAlignment="1">
      <alignment vertical="center"/>
    </xf>
    <xf numFmtId="0" fontId="6" fillId="2" borderId="0" xfId="1" applyFont="1" applyFill="1" applyBorder="1" applyAlignment="1">
      <alignment vertical="center" textRotation="90"/>
    </xf>
    <xf numFmtId="164" fontId="6" fillId="2" borderId="0" xfId="1" applyNumberFormat="1" applyFont="1" applyFill="1" applyBorder="1" applyAlignment="1">
      <alignment vertical="center"/>
    </xf>
    <xf numFmtId="0" fontId="5" fillId="2" borderId="0" xfId="1" applyFont="1" applyFill="1" applyBorder="1" applyAlignment="1">
      <alignment vertical="center"/>
    </xf>
    <xf numFmtId="0" fontId="6" fillId="2" borderId="0"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0" xfId="1" applyFont="1" applyFill="1" applyBorder="1" applyAlignment="1">
      <alignment horizontal="center" vertical="center" textRotation="90"/>
    </xf>
    <xf numFmtId="164" fontId="5" fillId="2" borderId="0" xfId="1"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 xfId="1" applyFont="1" applyFill="1" applyBorder="1" applyAlignment="1">
      <alignment horizontal="center" vertical="center" textRotation="90" wrapText="1"/>
    </xf>
    <xf numFmtId="0" fontId="5" fillId="2" borderId="1" xfId="1" applyFont="1" applyFill="1" applyBorder="1" applyAlignment="1">
      <alignment horizontal="center" vertical="center"/>
    </xf>
    <xf numFmtId="1" fontId="5"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textRotation="90" wrapText="1"/>
    </xf>
    <xf numFmtId="0" fontId="3" fillId="2" borderId="2" xfId="1" applyFont="1" applyFill="1" applyBorder="1" applyAlignment="1">
      <alignment horizontal="center" vertical="center" wrapText="1"/>
    </xf>
    <xf numFmtId="0" fontId="3" fillId="2" borderId="1" xfId="1" applyFont="1" applyFill="1" applyBorder="1" applyAlignment="1">
      <alignment horizontal="center" vertical="center"/>
    </xf>
    <xf numFmtId="3" fontId="3" fillId="2"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textRotation="90" wrapText="1"/>
    </xf>
    <xf numFmtId="49" fontId="5" fillId="2"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xf>
    <xf numFmtId="0" fontId="3" fillId="2" borderId="1" xfId="1" applyFont="1" applyFill="1" applyBorder="1" applyAlignment="1">
      <alignment horizontal="center" vertical="center" textRotation="90"/>
    </xf>
    <xf numFmtId="4" fontId="5" fillId="2" borderId="1" xfId="1" applyNumberFormat="1" applyFont="1" applyFill="1" applyBorder="1" applyAlignment="1">
      <alignment horizontal="center" vertical="center" wrapText="1"/>
    </xf>
    <xf numFmtId="16" fontId="3" fillId="2" borderId="1" xfId="1" applyNumberFormat="1" applyFont="1" applyFill="1" applyBorder="1" applyAlignment="1">
      <alignment horizontal="center" vertical="center" textRotation="90" wrapText="1"/>
    </xf>
    <xf numFmtId="4" fontId="3" fillId="2" borderId="1" xfId="1" applyNumberFormat="1" applyFont="1" applyFill="1" applyBorder="1" applyAlignment="1">
      <alignment horizontal="center" vertical="center"/>
    </xf>
    <xf numFmtId="0" fontId="3" fillId="2" borderId="1" xfId="1" applyFont="1" applyFill="1" applyBorder="1" applyAlignment="1">
      <alignment horizontal="center" vertical="center" textRotation="90" wrapText="1"/>
    </xf>
    <xf numFmtId="49" fontId="3" fillId="2" borderId="1" xfId="1" applyNumberFormat="1" applyFont="1" applyFill="1" applyBorder="1" applyAlignment="1">
      <alignment horizontal="center" vertical="center" textRotation="90"/>
    </xf>
    <xf numFmtId="3" fontId="3" fillId="2" borderId="1" xfId="1" applyNumberFormat="1" applyFont="1" applyFill="1" applyBorder="1" applyAlignment="1">
      <alignment horizontal="center" vertical="center"/>
    </xf>
    <xf numFmtId="49" fontId="7" fillId="2" borderId="1" xfId="1" applyNumberFormat="1" applyFont="1" applyFill="1" applyBorder="1" applyAlignment="1">
      <alignment horizontal="center" vertical="center" textRotation="90"/>
    </xf>
    <xf numFmtId="167" fontId="5" fillId="2"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textRotation="90" wrapText="1"/>
    </xf>
    <xf numFmtId="0" fontId="3" fillId="2" borderId="3" xfId="1" applyFont="1" applyFill="1" applyBorder="1" applyAlignment="1">
      <alignment horizontal="center" vertical="center" textRotation="90" wrapText="1"/>
    </xf>
    <xf numFmtId="0" fontId="5" fillId="2" borderId="4" xfId="1" applyFont="1" applyFill="1" applyBorder="1" applyAlignment="1">
      <alignment horizontal="center" vertical="center" wrapText="1"/>
    </xf>
    <xf numFmtId="0" fontId="3" fillId="2" borderId="5" xfId="1" applyFont="1" applyFill="1" applyBorder="1" applyAlignment="1">
      <alignment horizontal="center" vertical="center" textRotation="90" wrapText="1"/>
    </xf>
    <xf numFmtId="0" fontId="3" fillId="2" borderId="5" xfId="1" applyFont="1" applyFill="1" applyBorder="1" applyAlignment="1">
      <alignment horizontal="center" vertical="center" wrapText="1"/>
    </xf>
    <xf numFmtId="3" fontId="3" fillId="2" borderId="6" xfId="1" applyNumberFormat="1" applyFont="1" applyFill="1" applyBorder="1" applyAlignment="1">
      <alignment horizontal="center" vertical="center" wrapText="1"/>
    </xf>
    <xf numFmtId="4" fontId="3" fillId="2" borderId="5" xfId="1" applyNumberFormat="1" applyFont="1" applyFill="1" applyBorder="1" applyAlignment="1">
      <alignment horizontal="center" vertical="center" wrapText="1"/>
    </xf>
    <xf numFmtId="49" fontId="5" fillId="2" borderId="6" xfId="1" applyNumberFormat="1" applyFont="1" applyFill="1" applyBorder="1" applyAlignment="1">
      <alignment horizontal="center" vertical="center" wrapText="1"/>
    </xf>
    <xf numFmtId="49" fontId="3" fillId="2" borderId="6" xfId="1" applyNumberFormat="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6" xfId="1" applyFont="1" applyFill="1" applyBorder="1" applyAlignment="1">
      <alignment horizontal="center" vertical="center"/>
    </xf>
    <xf numFmtId="0" fontId="3" fillId="2" borderId="1" xfId="1" applyNumberFormat="1" applyFont="1" applyFill="1" applyBorder="1" applyAlignment="1">
      <alignment horizontal="center" vertical="center" textRotation="90" wrapText="1"/>
    </xf>
    <xf numFmtId="0" fontId="3" fillId="2" borderId="9" xfId="1" applyFont="1" applyFill="1" applyBorder="1" applyAlignment="1">
      <alignment horizontal="center" vertical="center" wrapText="1"/>
    </xf>
    <xf numFmtId="0" fontId="3" fillId="2" borderId="7" xfId="1" applyFont="1" applyFill="1" applyBorder="1" applyAlignment="1">
      <alignment horizontal="center" vertical="center" textRotation="90"/>
    </xf>
    <xf numFmtId="0" fontId="5" fillId="2" borderId="7" xfId="1" applyFont="1" applyFill="1" applyBorder="1" applyAlignment="1">
      <alignment horizontal="center" vertical="center" wrapText="1"/>
    </xf>
    <xf numFmtId="0" fontId="3" fillId="2" borderId="7" xfId="1" applyFont="1" applyFill="1" applyBorder="1" applyAlignment="1">
      <alignment horizontal="center" vertical="center"/>
    </xf>
    <xf numFmtId="0" fontId="3" fillId="2" borderId="7" xfId="1" applyFont="1" applyFill="1" applyBorder="1" applyAlignment="1">
      <alignment horizontal="center" vertical="center" wrapText="1"/>
    </xf>
    <xf numFmtId="3" fontId="3" fillId="2" borderId="7" xfId="1" applyNumberFormat="1" applyFont="1" applyFill="1" applyBorder="1" applyAlignment="1">
      <alignment horizontal="center" vertical="center" wrapText="1"/>
    </xf>
    <xf numFmtId="49" fontId="7" fillId="2" borderId="7" xfId="1" applyNumberFormat="1" applyFont="1" applyFill="1" applyBorder="1" applyAlignment="1">
      <alignment horizontal="center" textRotation="90"/>
    </xf>
    <xf numFmtId="0" fontId="5" fillId="2" borderId="8" xfId="1" applyFont="1" applyFill="1" applyBorder="1" applyAlignment="1">
      <alignment horizontal="center" vertical="center" textRotation="90" wrapText="1"/>
    </xf>
    <xf numFmtId="49" fontId="3" fillId="2" borderId="9" xfId="1" applyNumberFormat="1" applyFont="1" applyFill="1" applyBorder="1" applyAlignment="1">
      <alignment horizontal="center" vertical="center"/>
    </xf>
    <xf numFmtId="49" fontId="3" fillId="2" borderId="7" xfId="1" applyNumberFormat="1" applyFont="1" applyFill="1" applyBorder="1" applyAlignment="1">
      <alignment horizontal="center" vertical="center"/>
    </xf>
    <xf numFmtId="0" fontId="5" fillId="2" borderId="8" xfId="1" applyFont="1" applyFill="1" applyBorder="1" applyAlignment="1">
      <alignment horizontal="center" vertical="center"/>
    </xf>
    <xf numFmtId="4" fontId="0" fillId="2" borderId="0" xfId="0" applyNumberFormat="1" applyFill="1"/>
    <xf numFmtId="49" fontId="5" fillId="2" borderId="9" xfId="1" applyNumberFormat="1" applyFont="1" applyFill="1" applyBorder="1" applyAlignment="1">
      <alignment horizontal="center" vertical="center" wrapText="1"/>
    </xf>
    <xf numFmtId="49" fontId="5" fillId="2" borderId="7"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66" fontId="3" fillId="2" borderId="1" xfId="1"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4" fontId="5" fillId="2" borderId="4" xfId="1" applyNumberFormat="1" applyFont="1" applyFill="1" applyBorder="1" applyAlignment="1">
      <alignment horizontal="center" vertical="center" wrapText="1"/>
    </xf>
    <xf numFmtId="49" fontId="3" fillId="2" borderId="4" xfId="1" applyNumberFormat="1" applyFont="1" applyFill="1" applyBorder="1" applyAlignment="1">
      <alignment horizontal="center" vertical="center"/>
    </xf>
    <xf numFmtId="0" fontId="5" fillId="2" borderId="4" xfId="1" applyFont="1" applyFill="1" applyBorder="1" applyAlignment="1">
      <alignment horizontal="center" vertical="center"/>
    </xf>
    <xf numFmtId="4" fontId="5" fillId="2" borderId="6" xfId="1" applyNumberFormat="1" applyFont="1" applyFill="1" applyBorder="1" applyAlignment="1">
      <alignment horizontal="center" vertical="center" wrapText="1"/>
    </xf>
    <xf numFmtId="0" fontId="3" fillId="2" borderId="6"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7" fillId="2" borderId="1" xfId="0" applyFont="1" applyFill="1" applyBorder="1" applyAlignment="1">
      <alignment horizontal="center" vertical="center" textRotation="90"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textRotation="90" wrapText="1"/>
    </xf>
    <xf numFmtId="4" fontId="8"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7" fillId="2" borderId="6" xfId="0" applyFont="1" applyFill="1" applyBorder="1" applyAlignment="1">
      <alignment horizontal="center" vertical="center" textRotation="90" wrapText="1"/>
    </xf>
    <xf numFmtId="0" fontId="5"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textRotation="90" wrapText="1"/>
    </xf>
    <xf numFmtId="4" fontId="8" fillId="2" borderId="6"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5" fillId="2" borderId="4" xfId="0" applyFont="1" applyFill="1" applyBorder="1" applyAlignment="1">
      <alignment horizontal="center" vertical="center" textRotation="90" wrapText="1"/>
    </xf>
    <xf numFmtId="0" fontId="3" fillId="2" borderId="4" xfId="1" applyFont="1" applyFill="1" applyBorder="1" applyAlignment="1">
      <alignment horizontal="center" vertical="center" wrapText="1"/>
    </xf>
    <xf numFmtId="0" fontId="3" fillId="2" borderId="4" xfId="1" applyFont="1" applyFill="1" applyBorder="1" applyAlignment="1">
      <alignment horizontal="center" vertical="center" textRotation="90"/>
    </xf>
    <xf numFmtId="0" fontId="3" fillId="2" borderId="4" xfId="1" applyFont="1" applyFill="1" applyBorder="1" applyAlignment="1">
      <alignment horizontal="center" vertical="center" textRotation="90" wrapText="1"/>
    </xf>
    <xf numFmtId="0" fontId="3" fillId="2" borderId="4" xfId="1" applyFont="1" applyFill="1" applyBorder="1" applyAlignment="1">
      <alignment horizontal="center" vertical="center"/>
    </xf>
    <xf numFmtId="166" fontId="3" fillId="2" borderId="4" xfId="1" applyNumberFormat="1" applyFont="1" applyFill="1" applyBorder="1" applyAlignment="1">
      <alignment horizontal="center" vertical="center" wrapText="1"/>
    </xf>
    <xf numFmtId="49" fontId="7" fillId="2" borderId="4" xfId="1" applyNumberFormat="1" applyFont="1" applyFill="1" applyBorder="1" applyAlignment="1">
      <alignment horizontal="center" vertical="center" textRotation="90"/>
    </xf>
    <xf numFmtId="0" fontId="5" fillId="2" borderId="4" xfId="1" applyFont="1" applyFill="1" applyBorder="1" applyAlignment="1">
      <alignment horizontal="center" vertical="center" textRotation="90" wrapText="1"/>
    </xf>
    <xf numFmtId="49" fontId="17" fillId="2" borderId="7" xfId="1" applyNumberFormat="1" applyFont="1" applyFill="1" applyBorder="1" applyAlignment="1">
      <alignment horizontal="center" vertical="center"/>
    </xf>
    <xf numFmtId="0" fontId="5" fillId="2" borderId="11" xfId="0" applyFont="1" applyFill="1" applyBorder="1" applyAlignment="1">
      <alignment horizontal="center" vertical="center" wrapText="1"/>
    </xf>
    <xf numFmtId="0" fontId="15" fillId="2" borderId="7" xfId="0" applyFont="1" applyFill="1" applyBorder="1" applyAlignment="1">
      <alignment horizontal="center" vertical="center" textRotation="90" wrapText="1"/>
    </xf>
    <xf numFmtId="0" fontId="16" fillId="2" borderId="7" xfId="0" applyFont="1" applyFill="1" applyBorder="1" applyAlignment="1">
      <alignment horizontal="center" vertical="center" textRotation="90" wrapText="1"/>
    </xf>
    <xf numFmtId="0" fontId="15" fillId="2" borderId="7" xfId="1" applyFont="1" applyFill="1" applyBorder="1" applyAlignment="1">
      <alignment horizontal="center" vertical="center" wrapText="1"/>
    </xf>
    <xf numFmtId="0" fontId="17" fillId="2" borderId="7" xfId="1" applyFont="1" applyFill="1" applyBorder="1" applyAlignment="1">
      <alignment horizontal="center" vertical="center"/>
    </xf>
    <xf numFmtId="3" fontId="17" fillId="2" borderId="7" xfId="1" applyNumberFormat="1" applyFont="1" applyFill="1" applyBorder="1" applyAlignment="1">
      <alignment horizontal="center" vertical="center" wrapText="1"/>
    </xf>
    <xf numFmtId="0" fontId="17" fillId="2" borderId="7" xfId="1" applyFont="1" applyFill="1" applyBorder="1" applyAlignment="1">
      <alignment horizontal="center" vertical="center" textRotation="90" wrapText="1"/>
    </xf>
    <xf numFmtId="0" fontId="15" fillId="2" borderId="7" xfId="1" applyFont="1" applyFill="1" applyBorder="1" applyAlignment="1">
      <alignment horizontal="center" vertical="center" textRotation="90" wrapText="1"/>
    </xf>
    <xf numFmtId="4" fontId="18" fillId="2" borderId="7" xfId="0" applyNumberFormat="1" applyFont="1" applyFill="1" applyBorder="1" applyAlignment="1">
      <alignment horizontal="center" vertical="center" wrapText="1"/>
    </xf>
    <xf numFmtId="0" fontId="15" fillId="2" borderId="8" xfId="1" applyFont="1" applyFill="1" applyBorder="1" applyAlignment="1">
      <alignment horizontal="center" vertical="center"/>
    </xf>
    <xf numFmtId="0" fontId="0" fillId="2" borderId="1" xfId="0" applyFill="1" applyBorder="1"/>
    <xf numFmtId="10" fontId="0" fillId="2" borderId="0" xfId="4" applyNumberFormat="1" applyFont="1" applyFill="1"/>
    <xf numFmtId="0" fontId="3" fillId="2" borderId="0" xfId="1" applyFont="1" applyFill="1" applyBorder="1" applyAlignment="1">
      <alignment horizontal="center" vertical="center" wrapText="1"/>
    </xf>
    <xf numFmtId="0" fontId="3" fillId="2" borderId="0" xfId="1" applyFont="1" applyFill="1" applyBorder="1" applyAlignment="1">
      <alignment horizontal="center" vertical="center" textRotation="90" wrapText="1"/>
    </xf>
    <xf numFmtId="0" fontId="5" fillId="2" borderId="0" xfId="1" applyFont="1" applyFill="1" applyBorder="1" applyAlignment="1">
      <alignment horizontal="center" vertical="center" wrapText="1"/>
    </xf>
    <xf numFmtId="0" fontId="3" fillId="2" borderId="0" xfId="1" applyFont="1" applyFill="1" applyBorder="1" applyAlignment="1">
      <alignment horizontal="center" vertical="center"/>
    </xf>
    <xf numFmtId="3" fontId="3" fillId="2" borderId="0" xfId="1" applyNumberFormat="1" applyFont="1" applyFill="1" applyBorder="1" applyAlignment="1">
      <alignment horizontal="center" vertical="center" wrapText="1"/>
    </xf>
    <xf numFmtId="49" fontId="7" fillId="2" borderId="0" xfId="1" applyNumberFormat="1" applyFont="1" applyFill="1" applyBorder="1" applyAlignment="1">
      <alignment horizontal="center" vertical="center" textRotation="90"/>
    </xf>
    <xf numFmtId="0" fontId="5" fillId="2" borderId="0" xfId="1" applyFont="1" applyFill="1" applyBorder="1" applyAlignment="1">
      <alignment horizontal="center" vertical="center" textRotation="90" wrapText="1"/>
    </xf>
    <xf numFmtId="4" fontId="3" fillId="2" borderId="0" xfId="1" applyNumberFormat="1" applyFont="1" applyFill="1" applyBorder="1" applyAlignment="1">
      <alignment horizontal="center" vertical="center" wrapText="1"/>
    </xf>
    <xf numFmtId="49" fontId="3" fillId="2" borderId="0" xfId="1" applyNumberFormat="1" applyFont="1" applyFill="1" applyBorder="1" applyAlignment="1">
      <alignment horizontal="center" vertical="center" wrapText="1"/>
    </xf>
    <xf numFmtId="49" fontId="5" fillId="2" borderId="0" xfId="1" applyNumberFormat="1" applyFont="1" applyFill="1" applyBorder="1" applyAlignment="1">
      <alignment horizontal="center" vertical="center" wrapText="1"/>
    </xf>
    <xf numFmtId="49" fontId="3" fillId="2" borderId="0" xfId="1" applyNumberFormat="1" applyFont="1" applyFill="1" applyBorder="1" applyAlignment="1">
      <alignment horizontal="center" vertical="center"/>
    </xf>
    <xf numFmtId="0" fontId="5" fillId="2" borderId="0" xfId="1" applyFont="1" applyFill="1" applyBorder="1" applyAlignment="1" applyProtection="1">
      <alignment horizontal="left" vertical="top" wrapText="1"/>
      <protection locked="0"/>
    </xf>
    <xf numFmtId="0" fontId="5" fillId="2" borderId="0" xfId="1" applyFont="1" applyFill="1" applyProtection="1">
      <protection locked="0"/>
    </xf>
    <xf numFmtId="164" fontId="5" fillId="2" borderId="0" xfId="1" applyNumberFormat="1" applyFont="1" applyFill="1" applyProtection="1">
      <protection locked="0"/>
    </xf>
    <xf numFmtId="0" fontId="5" fillId="2" borderId="0" xfId="1" applyFont="1" applyFill="1" applyAlignment="1" applyProtection="1">
      <alignment horizontal="center"/>
      <protection locked="0"/>
    </xf>
    <xf numFmtId="0" fontId="14" fillId="2" borderId="9" xfId="1" applyFont="1" applyFill="1" applyBorder="1" applyAlignment="1">
      <alignment horizontal="center" vertical="center"/>
    </xf>
    <xf numFmtId="0" fontId="14" fillId="2" borderId="7" xfId="1"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14" fillId="2" borderId="1" xfId="1" applyFont="1" applyFill="1" applyBorder="1" applyAlignment="1">
      <alignment horizontal="center" vertical="center"/>
    </xf>
    <xf numFmtId="0" fontId="5" fillId="2" borderId="0" xfId="1" applyFont="1" applyFill="1" applyAlignment="1" applyProtection="1">
      <alignment horizontal="center"/>
      <protection locked="0"/>
    </xf>
    <xf numFmtId="0" fontId="5" fillId="2" borderId="0" xfId="1" applyFont="1" applyFill="1" applyAlignment="1">
      <alignment horizontal="center"/>
    </xf>
    <xf numFmtId="0" fontId="3" fillId="2" borderId="9" xfId="1" applyFont="1" applyFill="1" applyBorder="1" applyAlignment="1">
      <alignment horizontal="left" vertical="top" wrapText="1"/>
    </xf>
    <xf numFmtId="0" fontId="3" fillId="2" borderId="7"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2" borderId="7" xfId="1" applyFont="1" applyFill="1" applyBorder="1" applyAlignment="1">
      <alignment horizontal="left" vertical="top"/>
    </xf>
    <xf numFmtId="0" fontId="3" fillId="2" borderId="8" xfId="1" applyFont="1" applyFill="1" applyBorder="1" applyAlignment="1">
      <alignment horizontal="left" vertical="top"/>
    </xf>
    <xf numFmtId="0" fontId="5" fillId="2" borderId="9"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0" xfId="1" applyFont="1" applyFill="1" applyBorder="1" applyAlignment="1" applyProtection="1">
      <alignment horizontal="left" vertical="top" wrapText="1"/>
      <protection locked="0"/>
    </xf>
    <xf numFmtId="0" fontId="1" fillId="2" borderId="0" xfId="1" applyFill="1" applyAlignment="1">
      <alignment horizontal="left" vertical="top" wrapText="1"/>
    </xf>
    <xf numFmtId="0" fontId="11" fillId="2" borderId="0" xfId="1" applyFont="1" applyFill="1" applyBorder="1" applyAlignment="1" applyProtection="1">
      <alignment vertical="center" wrapText="1"/>
      <protection locked="0"/>
    </xf>
    <xf numFmtId="0" fontId="11" fillId="2" borderId="0" xfId="1" applyFont="1" applyFill="1" applyAlignment="1"/>
    <xf numFmtId="0" fontId="5" fillId="2" borderId="6" xfId="1" applyFont="1" applyFill="1" applyBorder="1" applyAlignment="1">
      <alignment horizontal="center" vertical="center" textRotation="90" wrapText="1"/>
    </xf>
    <xf numFmtId="0" fontId="5" fillId="2" borderId="10" xfId="1" applyFont="1" applyFill="1" applyBorder="1" applyAlignment="1">
      <alignment horizontal="center" vertical="center" textRotation="90" wrapText="1"/>
    </xf>
    <xf numFmtId="0" fontId="5" fillId="2" borderId="4" xfId="1" applyFont="1" applyFill="1" applyBorder="1" applyAlignment="1">
      <alignment horizontal="center" vertical="center" textRotation="90" wrapText="1"/>
    </xf>
    <xf numFmtId="0" fontId="5" fillId="2" borderId="6"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3" fillId="2" borderId="9" xfId="1" applyFont="1" applyFill="1" applyBorder="1" applyAlignment="1">
      <alignment horizontal="left" vertical="center" wrapText="1"/>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vertical="center" wrapText="1"/>
    </xf>
    <xf numFmtId="0" fontId="3" fillId="2" borderId="7" xfId="1" applyFont="1" applyFill="1" applyBorder="1" applyAlignment="1">
      <alignment vertical="center" wrapText="1"/>
    </xf>
    <xf numFmtId="0" fontId="3" fillId="2" borderId="8" xfId="1" applyFont="1" applyFill="1" applyBorder="1" applyAlignment="1">
      <alignment vertical="center" wrapText="1"/>
    </xf>
    <xf numFmtId="0" fontId="9" fillId="2" borderId="0" xfId="1" applyFont="1" applyFill="1" applyBorder="1" applyAlignment="1">
      <alignment horizontal="center" vertical="center"/>
    </xf>
    <xf numFmtId="0" fontId="10" fillId="2" borderId="9" xfId="1" applyFont="1" applyFill="1" applyBorder="1" applyAlignment="1">
      <alignment horizontal="left" vertical="center" wrapText="1"/>
    </xf>
    <xf numFmtId="0" fontId="10" fillId="2" borderId="7" xfId="1" applyFont="1" applyFill="1" applyBorder="1" applyAlignment="1">
      <alignment horizontal="left" vertical="center" wrapText="1"/>
    </xf>
    <xf numFmtId="0" fontId="10" fillId="2" borderId="7" xfId="1" applyFont="1" applyFill="1" applyBorder="1" applyAlignment="1">
      <alignment horizontal="left" vertical="center"/>
    </xf>
    <xf numFmtId="0" fontId="10" fillId="2" borderId="8" xfId="1" applyFont="1" applyFill="1" applyBorder="1" applyAlignment="1">
      <alignment horizontal="left" vertical="center"/>
    </xf>
    <xf numFmtId="0" fontId="5" fillId="2" borderId="0" xfId="1" applyFont="1" applyFill="1" applyBorder="1" applyAlignment="1"/>
    <xf numFmtId="0" fontId="12" fillId="2" borderId="1" xfId="2" applyFont="1" applyFill="1" applyBorder="1" applyAlignment="1">
      <alignment horizontal="left"/>
    </xf>
    <xf numFmtId="0" fontId="10" fillId="2" borderId="1" xfId="1" applyFont="1" applyFill="1" applyBorder="1" applyAlignment="1">
      <alignment horizontal="left"/>
    </xf>
    <xf numFmtId="0" fontId="5" fillId="2" borderId="10" xfId="1" applyFont="1" applyFill="1" applyBorder="1" applyAlignment="1">
      <alignment textRotation="90"/>
    </xf>
    <xf numFmtId="0" fontId="5" fillId="2" borderId="4" xfId="1" applyFont="1" applyFill="1" applyBorder="1" applyAlignment="1">
      <alignment textRotation="90"/>
    </xf>
    <xf numFmtId="0" fontId="5" fillId="2" borderId="1" xfId="1" applyFont="1" applyFill="1" applyBorder="1" applyAlignment="1">
      <alignment horizontal="center" vertical="center" wrapText="1"/>
    </xf>
    <xf numFmtId="0" fontId="13" fillId="2" borderId="0" xfId="1" applyFont="1" applyFill="1" applyBorder="1" applyAlignment="1" applyProtection="1">
      <alignment horizontal="left"/>
      <protection locked="0"/>
    </xf>
    <xf numFmtId="0" fontId="13" fillId="2" borderId="0" xfId="1" applyFont="1" applyFill="1" applyBorder="1" applyAlignment="1" applyProtection="1">
      <alignment horizontal="center"/>
      <protection locked="0"/>
    </xf>
    <xf numFmtId="0" fontId="11" fillId="2" borderId="0" xfId="1" applyFont="1" applyFill="1" applyAlignment="1">
      <alignment horizontal="center"/>
    </xf>
    <xf numFmtId="164" fontId="5" fillId="2" borderId="6" xfId="1" applyNumberFormat="1" applyFont="1" applyFill="1" applyBorder="1" applyAlignment="1">
      <alignment horizontal="center" vertical="center" wrapText="1"/>
    </xf>
    <xf numFmtId="164" fontId="5" fillId="2" borderId="4" xfId="1" applyNumberFormat="1" applyFont="1" applyFill="1" applyBorder="1" applyAlignment="1">
      <alignment horizontal="center" vertical="center" wrapText="1"/>
    </xf>
    <xf numFmtId="0" fontId="10" fillId="2" borderId="1" xfId="1" applyFont="1" applyFill="1" applyBorder="1" applyAlignment="1">
      <alignment horizontal="left" wrapText="1"/>
    </xf>
    <xf numFmtId="0" fontId="10" fillId="2" borderId="9" xfId="1" applyFont="1" applyFill="1" applyBorder="1" applyAlignment="1">
      <alignment horizontal="left"/>
    </xf>
    <xf numFmtId="0" fontId="10" fillId="2" borderId="7" xfId="1" applyFont="1" applyFill="1" applyBorder="1" applyAlignment="1">
      <alignment horizontal="left"/>
    </xf>
    <xf numFmtId="0" fontId="10" fillId="2" borderId="8" xfId="1" applyFont="1" applyFill="1" applyBorder="1" applyAlignment="1">
      <alignment horizontal="left"/>
    </xf>
    <xf numFmtId="0" fontId="10" fillId="2" borderId="9" xfId="1" applyFont="1" applyFill="1" applyBorder="1" applyAlignment="1">
      <alignment horizontal="left" vertical="center"/>
    </xf>
  </cellXfs>
  <cellStyles count="5">
    <cellStyle name="Гиперссылка" xfId="2" builtinId="8"/>
    <cellStyle name="Обычный" xfId="0" builtinId="0"/>
    <cellStyle name="Обычный 2" xfId="3"/>
    <cellStyle name="Обычный 3" xfId="1"/>
    <cellStyle name="Процентный" xfId="4"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o_uks2018@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6"/>
  <sheetViews>
    <sheetView tabSelected="1" topLeftCell="A73" workbookViewId="0">
      <selection activeCell="V75" sqref="V75"/>
    </sheetView>
  </sheetViews>
  <sheetFormatPr defaultRowHeight="14.3" x14ac:dyDescent="0.25"/>
  <cols>
    <col min="1" max="3" width="9" style="2"/>
    <col min="4" max="4" width="31.375" style="2" customWidth="1"/>
    <col min="5" max="5" width="16.25" style="2" customWidth="1"/>
    <col min="6" max="6" width="9" style="2"/>
    <col min="7" max="7" width="13" style="2" customWidth="1"/>
    <col min="8" max="10" width="9" style="2"/>
    <col min="11" max="11" width="14.125" style="2" customWidth="1"/>
    <col min="12" max="12" width="10.5" style="2" customWidth="1"/>
    <col min="13" max="13" width="9" style="2"/>
    <col min="14" max="14" width="12" style="2" customWidth="1"/>
    <col min="15" max="15" width="10" style="2" customWidth="1"/>
    <col min="16" max="16" width="9" style="2"/>
    <col min="17" max="17" width="13.5" style="2" hidden="1" customWidth="1"/>
    <col min="18" max="19" width="13.625" style="2" hidden="1" customWidth="1"/>
    <col min="20" max="20" width="11.875" style="2" hidden="1" customWidth="1"/>
    <col min="21" max="16384" width="9" style="2"/>
  </cols>
  <sheetData>
    <row r="1" spans="1:17" x14ac:dyDescent="0.25">
      <c r="A1" s="16"/>
      <c r="B1" s="17"/>
      <c r="C1" s="17"/>
      <c r="D1" s="16"/>
      <c r="E1" s="16"/>
      <c r="F1" s="16"/>
      <c r="G1" s="16"/>
      <c r="H1" s="16"/>
      <c r="I1" s="16"/>
      <c r="J1" s="16"/>
      <c r="K1" s="18"/>
      <c r="L1" s="16"/>
      <c r="M1" s="19"/>
      <c r="N1" s="16"/>
      <c r="O1" s="20"/>
    </row>
    <row r="2" spans="1:17" x14ac:dyDescent="0.25">
      <c r="A2" s="21"/>
      <c r="B2" s="22"/>
      <c r="C2" s="22"/>
      <c r="D2" s="21"/>
      <c r="E2" s="21"/>
      <c r="F2" s="21"/>
      <c r="G2" s="21"/>
      <c r="H2" s="21"/>
      <c r="I2" s="21"/>
      <c r="J2" s="21"/>
      <c r="K2" s="23"/>
      <c r="L2" s="24"/>
      <c r="M2" s="25"/>
      <c r="N2" s="21"/>
      <c r="O2" s="20"/>
    </row>
    <row r="3" spans="1:17" ht="20.399999999999999" x14ac:dyDescent="0.25">
      <c r="A3" s="172" t="s">
        <v>0</v>
      </c>
      <c r="B3" s="172"/>
      <c r="C3" s="172"/>
      <c r="D3" s="172"/>
      <c r="E3" s="172"/>
      <c r="F3" s="172"/>
      <c r="G3" s="172"/>
      <c r="H3" s="172"/>
      <c r="I3" s="172"/>
      <c r="J3" s="172"/>
      <c r="K3" s="172"/>
      <c r="L3" s="172"/>
      <c r="M3" s="172"/>
      <c r="N3" s="172"/>
      <c r="O3" s="172"/>
    </row>
    <row r="4" spans="1:17" ht="20.399999999999999" x14ac:dyDescent="0.25">
      <c r="A4" s="172" t="s">
        <v>1</v>
      </c>
      <c r="B4" s="172"/>
      <c r="C4" s="172"/>
      <c r="D4" s="172"/>
      <c r="E4" s="172"/>
      <c r="F4" s="172"/>
      <c r="G4" s="172"/>
      <c r="H4" s="172"/>
      <c r="I4" s="172"/>
      <c r="J4" s="172"/>
      <c r="K4" s="172"/>
      <c r="L4" s="172"/>
      <c r="M4" s="172"/>
      <c r="N4" s="172"/>
      <c r="O4" s="172"/>
    </row>
    <row r="5" spans="1:17" x14ac:dyDescent="0.25">
      <c r="A5" s="26"/>
      <c r="B5" s="27"/>
      <c r="C5" s="27"/>
      <c r="D5" s="26"/>
      <c r="E5" s="26"/>
      <c r="F5" s="26"/>
      <c r="G5" s="26"/>
      <c r="H5" s="26"/>
      <c r="I5" s="26"/>
      <c r="J5" s="26"/>
      <c r="K5" s="28"/>
      <c r="L5" s="26"/>
      <c r="M5" s="26"/>
      <c r="N5" s="26"/>
      <c r="O5" s="20"/>
    </row>
    <row r="6" spans="1:17" ht="15.65" x14ac:dyDescent="0.25">
      <c r="A6" s="173" t="s">
        <v>2</v>
      </c>
      <c r="B6" s="174"/>
      <c r="C6" s="174"/>
      <c r="D6" s="175"/>
      <c r="E6" s="176"/>
      <c r="F6" s="188" t="s">
        <v>3</v>
      </c>
      <c r="G6" s="188"/>
      <c r="H6" s="188"/>
      <c r="I6" s="188"/>
      <c r="J6" s="188"/>
      <c r="K6" s="188"/>
      <c r="L6" s="188"/>
      <c r="M6" s="188"/>
      <c r="N6" s="188"/>
      <c r="O6" s="188"/>
    </row>
    <row r="7" spans="1:17" ht="15.65" x14ac:dyDescent="0.25">
      <c r="A7" s="173" t="s">
        <v>4</v>
      </c>
      <c r="B7" s="174"/>
      <c r="C7" s="174"/>
      <c r="D7" s="175"/>
      <c r="E7" s="176"/>
      <c r="F7" s="179" t="s">
        <v>5</v>
      </c>
      <c r="G7" s="179"/>
      <c r="H7" s="179"/>
      <c r="I7" s="179"/>
      <c r="J7" s="179"/>
      <c r="K7" s="179"/>
      <c r="L7" s="179"/>
      <c r="M7" s="179"/>
      <c r="N7" s="179"/>
      <c r="O7" s="179"/>
    </row>
    <row r="8" spans="1:17" ht="15.65" x14ac:dyDescent="0.25">
      <c r="A8" s="192" t="s">
        <v>6</v>
      </c>
      <c r="B8" s="175"/>
      <c r="C8" s="175"/>
      <c r="D8" s="175"/>
      <c r="E8" s="176"/>
      <c r="F8" s="179" t="s">
        <v>7</v>
      </c>
      <c r="G8" s="179"/>
      <c r="H8" s="179"/>
      <c r="I8" s="179"/>
      <c r="J8" s="179"/>
      <c r="K8" s="179"/>
      <c r="L8" s="179"/>
      <c r="M8" s="179"/>
      <c r="N8" s="179"/>
      <c r="O8" s="179"/>
    </row>
    <row r="9" spans="1:17" ht="15.65" x14ac:dyDescent="0.25">
      <c r="A9" s="173" t="s">
        <v>8</v>
      </c>
      <c r="B9" s="174"/>
      <c r="C9" s="174"/>
      <c r="D9" s="175"/>
      <c r="E9" s="176"/>
      <c r="F9" s="178" t="s">
        <v>9</v>
      </c>
      <c r="G9" s="178"/>
      <c r="H9" s="178"/>
      <c r="I9" s="178"/>
      <c r="J9" s="178"/>
      <c r="K9" s="178"/>
      <c r="L9" s="178"/>
      <c r="M9" s="178"/>
      <c r="N9" s="178"/>
      <c r="O9" s="178"/>
    </row>
    <row r="10" spans="1:17" ht="15.65" x14ac:dyDescent="0.25">
      <c r="A10" s="192" t="s">
        <v>10</v>
      </c>
      <c r="B10" s="175"/>
      <c r="C10" s="175"/>
      <c r="D10" s="175"/>
      <c r="E10" s="176"/>
      <c r="F10" s="179">
        <v>3808201313</v>
      </c>
      <c r="G10" s="179"/>
      <c r="H10" s="179"/>
      <c r="I10" s="179"/>
      <c r="J10" s="179"/>
      <c r="K10" s="179"/>
      <c r="L10" s="179"/>
      <c r="M10" s="179"/>
      <c r="N10" s="179"/>
      <c r="O10" s="179"/>
    </row>
    <row r="11" spans="1:17" ht="15.65" x14ac:dyDescent="0.25">
      <c r="A11" s="189" t="s">
        <v>11</v>
      </c>
      <c r="B11" s="190"/>
      <c r="C11" s="190"/>
      <c r="D11" s="190"/>
      <c r="E11" s="191"/>
      <c r="F11" s="179">
        <v>380801001</v>
      </c>
      <c r="G11" s="179"/>
      <c r="H11" s="179"/>
      <c r="I11" s="179"/>
      <c r="J11" s="179"/>
      <c r="K11" s="179"/>
      <c r="L11" s="179"/>
      <c r="M11" s="179"/>
      <c r="N11" s="179"/>
      <c r="O11" s="179"/>
    </row>
    <row r="12" spans="1:17" ht="15.65" x14ac:dyDescent="0.25">
      <c r="A12" s="189" t="s">
        <v>12</v>
      </c>
      <c r="B12" s="190"/>
      <c r="C12" s="190"/>
      <c r="D12" s="190"/>
      <c r="E12" s="191"/>
      <c r="F12" s="179">
        <v>25401365000</v>
      </c>
      <c r="G12" s="179"/>
      <c r="H12" s="179"/>
      <c r="I12" s="179"/>
      <c r="J12" s="179"/>
      <c r="K12" s="179"/>
      <c r="L12" s="179"/>
      <c r="M12" s="179"/>
      <c r="N12" s="179"/>
      <c r="O12" s="179"/>
    </row>
    <row r="13" spans="1:17" x14ac:dyDescent="0.25">
      <c r="A13" s="177"/>
      <c r="B13" s="177"/>
      <c r="C13" s="177"/>
      <c r="D13" s="177"/>
      <c r="E13" s="177"/>
      <c r="F13" s="177"/>
      <c r="G13" s="177"/>
      <c r="H13" s="177"/>
      <c r="I13" s="177"/>
      <c r="J13" s="177"/>
      <c r="K13" s="177"/>
      <c r="L13" s="177"/>
      <c r="M13" s="177"/>
      <c r="N13" s="177"/>
      <c r="O13" s="20"/>
    </row>
    <row r="14" spans="1:17" x14ac:dyDescent="0.25">
      <c r="A14" s="160" t="s">
        <v>13</v>
      </c>
      <c r="B14" s="160" t="s">
        <v>14</v>
      </c>
      <c r="C14" s="160" t="s">
        <v>15</v>
      </c>
      <c r="D14" s="153" t="s">
        <v>16</v>
      </c>
      <c r="E14" s="154"/>
      <c r="F14" s="154"/>
      <c r="G14" s="154"/>
      <c r="H14" s="154"/>
      <c r="I14" s="154"/>
      <c r="J14" s="154"/>
      <c r="K14" s="154"/>
      <c r="L14" s="154"/>
      <c r="M14" s="155"/>
      <c r="N14" s="163" t="s">
        <v>17</v>
      </c>
      <c r="O14" s="182" t="s">
        <v>18</v>
      </c>
    </row>
    <row r="15" spans="1:17" ht="64.55" customHeight="1" x14ac:dyDescent="0.25">
      <c r="A15" s="180"/>
      <c r="B15" s="180"/>
      <c r="C15" s="180"/>
      <c r="D15" s="163" t="s">
        <v>19</v>
      </c>
      <c r="E15" s="163" t="s">
        <v>20</v>
      </c>
      <c r="F15" s="151" t="s">
        <v>21</v>
      </c>
      <c r="G15" s="152"/>
      <c r="H15" s="163" t="s">
        <v>22</v>
      </c>
      <c r="I15" s="151" t="s">
        <v>23</v>
      </c>
      <c r="J15" s="152"/>
      <c r="K15" s="186" t="s">
        <v>24</v>
      </c>
      <c r="L15" s="151" t="s">
        <v>25</v>
      </c>
      <c r="M15" s="152"/>
      <c r="N15" s="165"/>
      <c r="O15" s="182"/>
    </row>
    <row r="16" spans="1:17" ht="104.6" customHeight="1" x14ac:dyDescent="0.25">
      <c r="A16" s="181"/>
      <c r="B16" s="181"/>
      <c r="C16" s="181"/>
      <c r="D16" s="164"/>
      <c r="E16" s="164"/>
      <c r="F16" s="29" t="s">
        <v>26</v>
      </c>
      <c r="G16" s="29" t="s">
        <v>27</v>
      </c>
      <c r="H16" s="164"/>
      <c r="I16" s="30" t="s">
        <v>28</v>
      </c>
      <c r="J16" s="30" t="s">
        <v>27</v>
      </c>
      <c r="K16" s="187"/>
      <c r="L16" s="29" t="s">
        <v>29</v>
      </c>
      <c r="M16" s="29" t="s">
        <v>30</v>
      </c>
      <c r="N16" s="164"/>
      <c r="O16" s="31" t="s">
        <v>31</v>
      </c>
      <c r="Q16" s="2" t="s">
        <v>211</v>
      </c>
    </row>
    <row r="17" spans="1:20" x14ac:dyDescent="0.25">
      <c r="A17" s="31">
        <v>1</v>
      </c>
      <c r="B17" s="31">
        <v>2</v>
      </c>
      <c r="C17" s="31">
        <v>3</v>
      </c>
      <c r="D17" s="29">
        <v>4</v>
      </c>
      <c r="E17" s="29">
        <v>5</v>
      </c>
      <c r="F17" s="29">
        <v>6</v>
      </c>
      <c r="G17" s="29">
        <v>7</v>
      </c>
      <c r="H17" s="29">
        <v>8</v>
      </c>
      <c r="I17" s="29">
        <v>9</v>
      </c>
      <c r="J17" s="29">
        <v>10</v>
      </c>
      <c r="K17" s="32">
        <v>11</v>
      </c>
      <c r="L17" s="29">
        <v>12</v>
      </c>
      <c r="M17" s="29">
        <v>13</v>
      </c>
      <c r="N17" s="31">
        <v>14</v>
      </c>
      <c r="O17" s="29">
        <v>15</v>
      </c>
    </row>
    <row r="18" spans="1:20" ht="65.900000000000006" customHeight="1" x14ac:dyDescent="0.25">
      <c r="A18" s="33">
        <v>1</v>
      </c>
      <c r="B18" s="34" t="s">
        <v>32</v>
      </c>
      <c r="C18" s="34" t="s">
        <v>33</v>
      </c>
      <c r="D18" s="35" t="s">
        <v>34</v>
      </c>
      <c r="E18" s="29" t="s">
        <v>35</v>
      </c>
      <c r="F18" s="36">
        <v>876</v>
      </c>
      <c r="G18" s="33" t="s">
        <v>36</v>
      </c>
      <c r="H18" s="37">
        <v>1</v>
      </c>
      <c r="I18" s="38">
        <v>25000000000</v>
      </c>
      <c r="J18" s="30" t="s">
        <v>37</v>
      </c>
      <c r="K18" s="3">
        <v>29550000</v>
      </c>
      <c r="L18" s="39" t="s">
        <v>38</v>
      </c>
      <c r="M18" s="40" t="s">
        <v>39</v>
      </c>
      <c r="N18" s="29" t="s">
        <v>40</v>
      </c>
      <c r="O18" s="31" t="s">
        <v>41</v>
      </c>
      <c r="Q18" s="3">
        <v>9849996</v>
      </c>
      <c r="R18" s="2" t="s">
        <v>213</v>
      </c>
    </row>
    <row r="19" spans="1:20" ht="108.7" customHeight="1" x14ac:dyDescent="0.25">
      <c r="A19" s="33">
        <v>2</v>
      </c>
      <c r="B19" s="41" t="s">
        <v>42</v>
      </c>
      <c r="C19" s="41" t="s">
        <v>43</v>
      </c>
      <c r="D19" s="29" t="s">
        <v>44</v>
      </c>
      <c r="E19" s="29" t="s">
        <v>35</v>
      </c>
      <c r="F19" s="36">
        <v>876</v>
      </c>
      <c r="G19" s="33" t="s">
        <v>36</v>
      </c>
      <c r="H19" s="37" t="s">
        <v>45</v>
      </c>
      <c r="I19" s="38" t="s">
        <v>46</v>
      </c>
      <c r="J19" s="30" t="s">
        <v>37</v>
      </c>
      <c r="K19" s="42">
        <v>392182984.16000003</v>
      </c>
      <c r="L19" s="40" t="s">
        <v>47</v>
      </c>
      <c r="M19" s="40" t="s">
        <v>48</v>
      </c>
      <c r="N19" s="29" t="s">
        <v>40</v>
      </c>
      <c r="O19" s="31" t="s">
        <v>41</v>
      </c>
      <c r="Q19" s="3">
        <v>0</v>
      </c>
      <c r="S19" s="2" t="s">
        <v>215</v>
      </c>
      <c r="T19" s="2" t="s">
        <v>216</v>
      </c>
    </row>
    <row r="20" spans="1:20" ht="83.55" customHeight="1" x14ac:dyDescent="0.25">
      <c r="A20" s="33">
        <v>3</v>
      </c>
      <c r="B20" s="43" t="s">
        <v>49</v>
      </c>
      <c r="C20" s="41" t="s">
        <v>50</v>
      </c>
      <c r="D20" s="29" t="s">
        <v>51</v>
      </c>
      <c r="E20" s="29" t="s">
        <v>35</v>
      </c>
      <c r="F20" s="36">
        <v>362</v>
      </c>
      <c r="G20" s="33" t="s">
        <v>52</v>
      </c>
      <c r="H20" s="37" t="s">
        <v>53</v>
      </c>
      <c r="I20" s="38" t="s">
        <v>54</v>
      </c>
      <c r="J20" s="30" t="s">
        <v>37</v>
      </c>
      <c r="K20" s="44">
        <v>1272000</v>
      </c>
      <c r="L20" s="39" t="s">
        <v>55</v>
      </c>
      <c r="M20" s="40" t="s">
        <v>56</v>
      </c>
      <c r="N20" s="29" t="s">
        <v>40</v>
      </c>
      <c r="O20" s="31" t="s">
        <v>41</v>
      </c>
      <c r="Q20" s="3">
        <v>848000</v>
      </c>
      <c r="S20" s="2" t="s">
        <v>217</v>
      </c>
      <c r="T20" s="2" t="s">
        <v>218</v>
      </c>
    </row>
    <row r="21" spans="1:20" ht="120.25" customHeight="1" x14ac:dyDescent="0.25">
      <c r="A21" s="33">
        <v>4</v>
      </c>
      <c r="B21" s="43" t="s">
        <v>57</v>
      </c>
      <c r="C21" s="41" t="s">
        <v>58</v>
      </c>
      <c r="D21" s="29" t="s">
        <v>59</v>
      </c>
      <c r="E21" s="29" t="s">
        <v>35</v>
      </c>
      <c r="F21" s="36">
        <v>876</v>
      </c>
      <c r="G21" s="33" t="s">
        <v>36</v>
      </c>
      <c r="H21" s="37" t="s">
        <v>45</v>
      </c>
      <c r="I21" s="38" t="s">
        <v>54</v>
      </c>
      <c r="J21" s="30" t="s">
        <v>37</v>
      </c>
      <c r="K21" s="44">
        <v>4866214.32</v>
      </c>
      <c r="L21" s="39" t="s">
        <v>60</v>
      </c>
      <c r="M21" s="40" t="s">
        <v>61</v>
      </c>
      <c r="N21" s="29" t="s">
        <v>40</v>
      </c>
      <c r="O21" s="31" t="s">
        <v>41</v>
      </c>
      <c r="Q21" s="3">
        <v>486621.43</v>
      </c>
      <c r="R21" s="2" t="s">
        <v>212</v>
      </c>
    </row>
    <row r="22" spans="1:20" ht="86.3" customHeight="1" x14ac:dyDescent="0.25">
      <c r="A22" s="33">
        <v>5</v>
      </c>
      <c r="B22" s="43" t="s">
        <v>62</v>
      </c>
      <c r="C22" s="45" t="s">
        <v>63</v>
      </c>
      <c r="D22" s="29" t="s">
        <v>64</v>
      </c>
      <c r="E22" s="29" t="s">
        <v>35</v>
      </c>
      <c r="F22" s="36" t="s">
        <v>65</v>
      </c>
      <c r="G22" s="33" t="s">
        <v>273</v>
      </c>
      <c r="H22" s="37">
        <v>1</v>
      </c>
      <c r="I22" s="38" t="s">
        <v>54</v>
      </c>
      <c r="J22" s="30" t="s">
        <v>37</v>
      </c>
      <c r="K22" s="44">
        <v>19175000.399999999</v>
      </c>
      <c r="L22" s="39" t="s">
        <v>60</v>
      </c>
      <c r="M22" s="40" t="s">
        <v>66</v>
      </c>
      <c r="N22" s="29" t="s">
        <v>40</v>
      </c>
      <c r="O22" s="31" t="s">
        <v>41</v>
      </c>
      <c r="Q22" s="3">
        <v>3000000</v>
      </c>
      <c r="S22" s="2" t="s">
        <v>219</v>
      </c>
      <c r="T22" s="2" t="s">
        <v>220</v>
      </c>
    </row>
    <row r="23" spans="1:20" ht="91.05" customHeight="1" x14ac:dyDescent="0.25">
      <c r="A23" s="33">
        <v>6</v>
      </c>
      <c r="B23" s="43" t="s">
        <v>67</v>
      </c>
      <c r="C23" s="41" t="s">
        <v>68</v>
      </c>
      <c r="D23" s="29" t="s">
        <v>69</v>
      </c>
      <c r="E23" s="29" t="s">
        <v>35</v>
      </c>
      <c r="F23" s="36">
        <v>876</v>
      </c>
      <c r="G23" s="33" t="s">
        <v>36</v>
      </c>
      <c r="H23" s="37" t="s">
        <v>45</v>
      </c>
      <c r="I23" s="38" t="s">
        <v>54</v>
      </c>
      <c r="J23" s="30" t="s">
        <v>37</v>
      </c>
      <c r="K23" s="44">
        <v>1000854</v>
      </c>
      <c r="L23" s="39" t="s">
        <v>60</v>
      </c>
      <c r="M23" s="40" t="s">
        <v>61</v>
      </c>
      <c r="N23" s="29" t="s">
        <v>40</v>
      </c>
      <c r="O23" s="31" t="s">
        <v>41</v>
      </c>
      <c r="Q23" s="3">
        <v>700597.8</v>
      </c>
      <c r="S23" s="2" t="s">
        <v>222</v>
      </c>
      <c r="T23" s="2" t="s">
        <v>221</v>
      </c>
    </row>
    <row r="24" spans="1:20" ht="67.95" customHeight="1" x14ac:dyDescent="0.25">
      <c r="A24" s="33">
        <v>7</v>
      </c>
      <c r="B24" s="46" t="s">
        <v>70</v>
      </c>
      <c r="C24" s="41" t="s">
        <v>71</v>
      </c>
      <c r="D24" s="29" t="s">
        <v>72</v>
      </c>
      <c r="E24" s="29" t="s">
        <v>35</v>
      </c>
      <c r="F24" s="36">
        <v>876</v>
      </c>
      <c r="G24" s="33" t="s">
        <v>36</v>
      </c>
      <c r="H24" s="47" t="s">
        <v>45</v>
      </c>
      <c r="I24" s="48" t="s">
        <v>54</v>
      </c>
      <c r="J24" s="30" t="s">
        <v>37</v>
      </c>
      <c r="K24" s="44">
        <v>644000</v>
      </c>
      <c r="L24" s="40" t="s">
        <v>73</v>
      </c>
      <c r="M24" s="40" t="s">
        <v>61</v>
      </c>
      <c r="N24" s="29" t="s">
        <v>40</v>
      </c>
      <c r="O24" s="31" t="s">
        <v>41</v>
      </c>
      <c r="Q24" s="3">
        <v>644000</v>
      </c>
      <c r="S24" s="2" t="s">
        <v>231</v>
      </c>
      <c r="T24" s="2" t="s">
        <v>232</v>
      </c>
    </row>
    <row r="25" spans="1:20" ht="68.599999999999994" customHeight="1" x14ac:dyDescent="0.25">
      <c r="A25" s="33">
        <v>8</v>
      </c>
      <c r="B25" s="45" t="s">
        <v>49</v>
      </c>
      <c r="C25" s="45" t="s">
        <v>74</v>
      </c>
      <c r="D25" s="29" t="s">
        <v>75</v>
      </c>
      <c r="E25" s="29" t="s">
        <v>35</v>
      </c>
      <c r="F25" s="36">
        <v>876</v>
      </c>
      <c r="G25" s="33" t="s">
        <v>36</v>
      </c>
      <c r="H25" s="49" t="s">
        <v>45</v>
      </c>
      <c r="I25" s="48" t="s">
        <v>54</v>
      </c>
      <c r="J25" s="30" t="s">
        <v>37</v>
      </c>
      <c r="K25" s="3">
        <v>726000</v>
      </c>
      <c r="L25" s="39" t="s">
        <v>60</v>
      </c>
      <c r="M25" s="39" t="s">
        <v>76</v>
      </c>
      <c r="N25" s="29" t="s">
        <v>40</v>
      </c>
      <c r="O25" s="31" t="s">
        <v>41</v>
      </c>
      <c r="Q25" s="3">
        <v>180000</v>
      </c>
      <c r="R25" s="2" t="s">
        <v>214</v>
      </c>
    </row>
    <row r="26" spans="1:20" ht="67.25" customHeight="1" x14ac:dyDescent="0.25">
      <c r="A26" s="33">
        <v>9</v>
      </c>
      <c r="B26" s="45" t="s">
        <v>77</v>
      </c>
      <c r="C26" s="45" t="s">
        <v>78</v>
      </c>
      <c r="D26" s="29" t="s">
        <v>79</v>
      </c>
      <c r="E26" s="29" t="s">
        <v>35</v>
      </c>
      <c r="F26" s="36">
        <v>876</v>
      </c>
      <c r="G26" s="33" t="s">
        <v>36</v>
      </c>
      <c r="H26" s="37" t="s">
        <v>45</v>
      </c>
      <c r="I26" s="48" t="s">
        <v>54</v>
      </c>
      <c r="J26" s="30" t="s">
        <v>37</v>
      </c>
      <c r="K26" s="3">
        <v>949999</v>
      </c>
      <c r="L26" s="39" t="s">
        <v>73</v>
      </c>
      <c r="M26" s="40" t="s">
        <v>61</v>
      </c>
      <c r="N26" s="29" t="s">
        <v>40</v>
      </c>
      <c r="O26" s="31" t="s">
        <v>41</v>
      </c>
      <c r="Q26" s="3">
        <v>0</v>
      </c>
    </row>
    <row r="27" spans="1:20" ht="78.8" customHeight="1" x14ac:dyDescent="0.25">
      <c r="A27" s="33">
        <v>10</v>
      </c>
      <c r="B27" s="41" t="s">
        <v>80</v>
      </c>
      <c r="C27" s="41" t="s">
        <v>81</v>
      </c>
      <c r="D27" s="29" t="s">
        <v>82</v>
      </c>
      <c r="E27" s="29" t="s">
        <v>35</v>
      </c>
      <c r="F27" s="36">
        <v>876</v>
      </c>
      <c r="G27" s="33" t="s">
        <v>36</v>
      </c>
      <c r="H27" s="37" t="s">
        <v>45</v>
      </c>
      <c r="I27" s="48" t="s">
        <v>54</v>
      </c>
      <c r="J27" s="30" t="s">
        <v>37</v>
      </c>
      <c r="K27" s="42">
        <v>2743117.17</v>
      </c>
      <c r="L27" s="40" t="s">
        <v>73</v>
      </c>
      <c r="M27" s="40" t="s">
        <v>83</v>
      </c>
      <c r="N27" s="29" t="s">
        <v>40</v>
      </c>
      <c r="O27" s="31" t="s">
        <v>41</v>
      </c>
      <c r="Q27" s="3">
        <v>2743117.17</v>
      </c>
      <c r="S27" s="2" t="s">
        <v>234</v>
      </c>
      <c r="T27" s="2" t="s">
        <v>233</v>
      </c>
    </row>
    <row r="28" spans="1:20" ht="97.15" customHeight="1" x14ac:dyDescent="0.25">
      <c r="A28" s="33">
        <v>11</v>
      </c>
      <c r="B28" s="41" t="s">
        <v>80</v>
      </c>
      <c r="C28" s="41" t="s">
        <v>81</v>
      </c>
      <c r="D28" s="29" t="s">
        <v>84</v>
      </c>
      <c r="E28" s="29" t="s">
        <v>35</v>
      </c>
      <c r="F28" s="36">
        <v>876</v>
      </c>
      <c r="G28" s="33" t="s">
        <v>36</v>
      </c>
      <c r="H28" s="37" t="s">
        <v>45</v>
      </c>
      <c r="I28" s="48" t="s">
        <v>54</v>
      </c>
      <c r="J28" s="30" t="s">
        <v>37</v>
      </c>
      <c r="K28" s="42">
        <v>2456883.75</v>
      </c>
      <c r="L28" s="40" t="s">
        <v>73</v>
      </c>
      <c r="M28" s="40" t="s">
        <v>83</v>
      </c>
      <c r="N28" s="29" t="s">
        <v>40</v>
      </c>
      <c r="O28" s="31" t="s">
        <v>41</v>
      </c>
      <c r="Q28" s="3">
        <v>2456883.75</v>
      </c>
      <c r="S28" s="2" t="s">
        <v>235</v>
      </c>
      <c r="T28" s="2" t="s">
        <v>233</v>
      </c>
    </row>
    <row r="29" spans="1:20" ht="105.3" customHeight="1" x14ac:dyDescent="0.25">
      <c r="A29" s="33">
        <v>12</v>
      </c>
      <c r="B29" s="45" t="s">
        <v>32</v>
      </c>
      <c r="C29" s="45" t="s">
        <v>33</v>
      </c>
      <c r="D29" s="29" t="s">
        <v>85</v>
      </c>
      <c r="E29" s="29" t="s">
        <v>35</v>
      </c>
      <c r="F29" s="36">
        <v>233</v>
      </c>
      <c r="G29" s="33" t="s">
        <v>86</v>
      </c>
      <c r="H29" s="37" t="s">
        <v>87</v>
      </c>
      <c r="I29" s="48" t="s">
        <v>54</v>
      </c>
      <c r="J29" s="30" t="s">
        <v>37</v>
      </c>
      <c r="K29" s="3">
        <v>1650297</v>
      </c>
      <c r="L29" s="40" t="s">
        <v>73</v>
      </c>
      <c r="M29" s="50" t="s">
        <v>88</v>
      </c>
      <c r="N29" s="29" t="s">
        <v>40</v>
      </c>
      <c r="O29" s="31" t="s">
        <v>41</v>
      </c>
      <c r="Q29" s="3">
        <v>1120245</v>
      </c>
      <c r="R29" s="2" t="s">
        <v>213</v>
      </c>
    </row>
    <row r="30" spans="1:20" ht="66.599999999999994" customHeight="1" x14ac:dyDescent="0.25">
      <c r="A30" s="33">
        <v>13</v>
      </c>
      <c r="B30" s="45" t="s">
        <v>42</v>
      </c>
      <c r="C30" s="45" t="s">
        <v>89</v>
      </c>
      <c r="D30" s="29" t="s">
        <v>90</v>
      </c>
      <c r="E30" s="29" t="s">
        <v>35</v>
      </c>
      <c r="F30" s="36">
        <v>876</v>
      </c>
      <c r="G30" s="33" t="s">
        <v>36</v>
      </c>
      <c r="H30" s="37" t="s">
        <v>45</v>
      </c>
      <c r="I30" s="48" t="s">
        <v>54</v>
      </c>
      <c r="J30" s="30" t="s">
        <v>37</v>
      </c>
      <c r="K30" s="3">
        <v>247843060.31999999</v>
      </c>
      <c r="L30" s="39" t="s">
        <v>60</v>
      </c>
      <c r="M30" s="40" t="s">
        <v>91</v>
      </c>
      <c r="N30" s="29" t="s">
        <v>40</v>
      </c>
      <c r="O30" s="31" t="s">
        <v>41</v>
      </c>
      <c r="Q30" s="3">
        <v>52067439.57</v>
      </c>
      <c r="S30" s="2" t="s">
        <v>224</v>
      </c>
      <c r="T30" s="2" t="s">
        <v>223</v>
      </c>
    </row>
    <row r="31" spans="1:20" ht="77.45" customHeight="1" x14ac:dyDescent="0.25">
      <c r="A31" s="33">
        <v>14</v>
      </c>
      <c r="B31" s="51" t="s">
        <v>42</v>
      </c>
      <c r="C31" s="30" t="s">
        <v>89</v>
      </c>
      <c r="D31" s="29" t="s">
        <v>92</v>
      </c>
      <c r="E31" s="29" t="s">
        <v>35</v>
      </c>
      <c r="F31" s="36">
        <v>876</v>
      </c>
      <c r="G31" s="33" t="s">
        <v>36</v>
      </c>
      <c r="H31" s="47" t="s">
        <v>45</v>
      </c>
      <c r="I31" s="48" t="s">
        <v>54</v>
      </c>
      <c r="J31" s="30" t="s">
        <v>37</v>
      </c>
      <c r="K31" s="44">
        <v>113000000</v>
      </c>
      <c r="L31" s="40" t="s">
        <v>60</v>
      </c>
      <c r="M31" s="40" t="s">
        <v>91</v>
      </c>
      <c r="N31" s="29" t="s">
        <v>40</v>
      </c>
      <c r="O31" s="31" t="s">
        <v>41</v>
      </c>
      <c r="Q31" s="3">
        <v>23739299.629999999</v>
      </c>
      <c r="S31" s="2" t="s">
        <v>225</v>
      </c>
      <c r="T31" s="2" t="s">
        <v>226</v>
      </c>
    </row>
    <row r="32" spans="1:20" ht="88.3" customHeight="1" x14ac:dyDescent="0.25">
      <c r="A32" s="33">
        <v>15</v>
      </c>
      <c r="B32" s="34" t="s">
        <v>80</v>
      </c>
      <c r="C32" s="34" t="s">
        <v>81</v>
      </c>
      <c r="D32" s="35" t="s">
        <v>93</v>
      </c>
      <c r="E32" s="29" t="s">
        <v>35</v>
      </c>
      <c r="F32" s="36">
        <v>876</v>
      </c>
      <c r="G32" s="33" t="s">
        <v>36</v>
      </c>
      <c r="H32" s="37" t="s">
        <v>45</v>
      </c>
      <c r="I32" s="48" t="s">
        <v>54</v>
      </c>
      <c r="J32" s="30" t="s">
        <v>37</v>
      </c>
      <c r="K32" s="44">
        <v>2165788.61</v>
      </c>
      <c r="L32" s="40" t="s">
        <v>73</v>
      </c>
      <c r="M32" s="40" t="s">
        <v>83</v>
      </c>
      <c r="N32" s="29" t="s">
        <v>40</v>
      </c>
      <c r="O32" s="31" t="s">
        <v>41</v>
      </c>
      <c r="Q32" s="3">
        <v>2165788.61</v>
      </c>
      <c r="S32" s="2" t="s">
        <v>236</v>
      </c>
      <c r="T32" s="2" t="s">
        <v>233</v>
      </c>
    </row>
    <row r="33" spans="1:20" ht="80.150000000000006" customHeight="1" x14ac:dyDescent="0.25">
      <c r="A33" s="33">
        <v>16</v>
      </c>
      <c r="B33" s="52" t="s">
        <v>80</v>
      </c>
      <c r="C33" s="52" t="s">
        <v>94</v>
      </c>
      <c r="D33" s="53" t="s">
        <v>95</v>
      </c>
      <c r="E33" s="29" t="s">
        <v>35</v>
      </c>
      <c r="F33" s="36">
        <v>876</v>
      </c>
      <c r="G33" s="33" t="s">
        <v>36</v>
      </c>
      <c r="H33" s="37" t="s">
        <v>45</v>
      </c>
      <c r="I33" s="48" t="s">
        <v>54</v>
      </c>
      <c r="J33" s="30" t="s">
        <v>37</v>
      </c>
      <c r="K33" s="3">
        <v>1650000</v>
      </c>
      <c r="L33" s="39" t="s">
        <v>73</v>
      </c>
      <c r="M33" s="40" t="s">
        <v>88</v>
      </c>
      <c r="N33" s="29" t="s">
        <v>40</v>
      </c>
      <c r="O33" s="31" t="s">
        <v>41</v>
      </c>
      <c r="Q33" s="3">
        <v>1650000</v>
      </c>
      <c r="S33" s="2" t="s">
        <v>237</v>
      </c>
      <c r="T33" s="2" t="s">
        <v>233</v>
      </c>
    </row>
    <row r="34" spans="1:20" ht="68.599999999999994" customHeight="1" x14ac:dyDescent="0.25">
      <c r="A34" s="33">
        <v>17</v>
      </c>
      <c r="B34" s="43" t="s">
        <v>96</v>
      </c>
      <c r="C34" s="45" t="s">
        <v>97</v>
      </c>
      <c r="D34" s="29" t="s">
        <v>98</v>
      </c>
      <c r="E34" s="29" t="s">
        <v>35</v>
      </c>
      <c r="F34" s="36">
        <v>876</v>
      </c>
      <c r="G34" s="33" t="s">
        <v>36</v>
      </c>
      <c r="H34" s="37" t="s">
        <v>45</v>
      </c>
      <c r="I34" s="38">
        <v>25000000000</v>
      </c>
      <c r="J34" s="30" t="s">
        <v>37</v>
      </c>
      <c r="K34" s="3">
        <v>1060999.2</v>
      </c>
      <c r="L34" s="39" t="s">
        <v>73</v>
      </c>
      <c r="M34" s="40" t="s">
        <v>61</v>
      </c>
      <c r="N34" s="29" t="s">
        <v>40</v>
      </c>
      <c r="O34" s="31" t="s">
        <v>41</v>
      </c>
      <c r="Q34" s="3">
        <v>1060999.2</v>
      </c>
      <c r="S34" s="2" t="s">
        <v>239</v>
      </c>
      <c r="T34" s="2" t="s">
        <v>238</v>
      </c>
    </row>
    <row r="35" spans="1:20" ht="63.2" customHeight="1" x14ac:dyDescent="0.25">
      <c r="A35" s="33">
        <v>18</v>
      </c>
      <c r="B35" s="43" t="s">
        <v>99</v>
      </c>
      <c r="C35" s="45" t="s">
        <v>100</v>
      </c>
      <c r="D35" s="29" t="s">
        <v>101</v>
      </c>
      <c r="E35" s="29" t="s">
        <v>35</v>
      </c>
      <c r="F35" s="36">
        <v>876</v>
      </c>
      <c r="G35" s="33" t="s">
        <v>36</v>
      </c>
      <c r="H35" s="37" t="s">
        <v>45</v>
      </c>
      <c r="I35" s="48" t="s">
        <v>54</v>
      </c>
      <c r="J35" s="30" t="s">
        <v>37</v>
      </c>
      <c r="K35" s="3">
        <v>500000</v>
      </c>
      <c r="L35" s="39" t="s">
        <v>73</v>
      </c>
      <c r="M35" s="40" t="s">
        <v>61</v>
      </c>
      <c r="N35" s="29" t="s">
        <v>40</v>
      </c>
      <c r="O35" s="31" t="s">
        <v>41</v>
      </c>
      <c r="Q35" s="3">
        <v>500000</v>
      </c>
      <c r="S35" s="2" t="s">
        <v>241</v>
      </c>
      <c r="T35" s="2" t="s">
        <v>240</v>
      </c>
    </row>
    <row r="36" spans="1:20" ht="63.85" customHeight="1" x14ac:dyDescent="0.25">
      <c r="A36" s="33">
        <v>19</v>
      </c>
      <c r="B36" s="45" t="s">
        <v>102</v>
      </c>
      <c r="C36" s="45" t="s">
        <v>103</v>
      </c>
      <c r="D36" s="29" t="s">
        <v>104</v>
      </c>
      <c r="E36" s="29" t="s">
        <v>35</v>
      </c>
      <c r="F36" s="36">
        <v>876</v>
      </c>
      <c r="G36" s="33" t="s">
        <v>36</v>
      </c>
      <c r="H36" s="37" t="s">
        <v>45</v>
      </c>
      <c r="I36" s="48" t="s">
        <v>54</v>
      </c>
      <c r="J36" s="30" t="s">
        <v>37</v>
      </c>
      <c r="K36" s="3">
        <v>200000</v>
      </c>
      <c r="L36" s="39" t="s">
        <v>73</v>
      </c>
      <c r="M36" s="40" t="s">
        <v>91</v>
      </c>
      <c r="N36" s="29" t="s">
        <v>40</v>
      </c>
      <c r="O36" s="31" t="s">
        <v>41</v>
      </c>
      <c r="Q36" s="3">
        <v>200000</v>
      </c>
      <c r="S36" s="2" t="s">
        <v>242</v>
      </c>
      <c r="T36" s="2" t="s">
        <v>243</v>
      </c>
    </row>
    <row r="37" spans="1:20" ht="65.900000000000006" customHeight="1" x14ac:dyDescent="0.25">
      <c r="A37" s="33">
        <v>20</v>
      </c>
      <c r="B37" s="45" t="s">
        <v>105</v>
      </c>
      <c r="C37" s="45" t="s">
        <v>106</v>
      </c>
      <c r="D37" s="29" t="s">
        <v>107</v>
      </c>
      <c r="E37" s="29" t="s">
        <v>35</v>
      </c>
      <c r="F37" s="36">
        <v>876</v>
      </c>
      <c r="G37" s="33" t="s">
        <v>36</v>
      </c>
      <c r="H37" s="37" t="s">
        <v>45</v>
      </c>
      <c r="I37" s="48" t="s">
        <v>54</v>
      </c>
      <c r="J37" s="30" t="s">
        <v>37</v>
      </c>
      <c r="K37" s="3">
        <v>14866372</v>
      </c>
      <c r="L37" s="39" t="s">
        <v>73</v>
      </c>
      <c r="M37" s="40" t="s">
        <v>61</v>
      </c>
      <c r="N37" s="29" t="s">
        <v>40</v>
      </c>
      <c r="O37" s="31" t="s">
        <v>41</v>
      </c>
      <c r="Q37" s="3">
        <v>0</v>
      </c>
    </row>
    <row r="38" spans="1:20" ht="72.7" customHeight="1" x14ac:dyDescent="0.25">
      <c r="A38" s="33">
        <v>21</v>
      </c>
      <c r="B38" s="45" t="s">
        <v>108</v>
      </c>
      <c r="C38" s="45" t="s">
        <v>109</v>
      </c>
      <c r="D38" s="29" t="s">
        <v>110</v>
      </c>
      <c r="E38" s="29" t="s">
        <v>35</v>
      </c>
      <c r="F38" s="36">
        <v>876</v>
      </c>
      <c r="G38" s="33" t="s">
        <v>36</v>
      </c>
      <c r="H38" s="37" t="s">
        <v>45</v>
      </c>
      <c r="I38" s="48" t="s">
        <v>54</v>
      </c>
      <c r="J38" s="30" t="s">
        <v>37</v>
      </c>
      <c r="K38" s="42">
        <v>1150000</v>
      </c>
      <c r="L38" s="40" t="s">
        <v>73</v>
      </c>
      <c r="M38" s="40" t="s">
        <v>61</v>
      </c>
      <c r="N38" s="29" t="s">
        <v>40</v>
      </c>
      <c r="O38" s="31" t="s">
        <v>41</v>
      </c>
      <c r="Q38" s="3">
        <v>0</v>
      </c>
    </row>
    <row r="39" spans="1:20" ht="77.45" customHeight="1" x14ac:dyDescent="0.25">
      <c r="A39" s="33">
        <v>22</v>
      </c>
      <c r="B39" s="45" t="s">
        <v>42</v>
      </c>
      <c r="C39" s="45" t="s">
        <v>89</v>
      </c>
      <c r="D39" s="29" t="s">
        <v>92</v>
      </c>
      <c r="E39" s="29" t="s">
        <v>35</v>
      </c>
      <c r="F39" s="36">
        <v>876</v>
      </c>
      <c r="G39" s="33" t="s">
        <v>36</v>
      </c>
      <c r="H39" s="37" t="s">
        <v>45</v>
      </c>
      <c r="I39" s="48" t="s">
        <v>54</v>
      </c>
      <c r="J39" s="30" t="s">
        <v>37</v>
      </c>
      <c r="K39" s="42">
        <v>152551628</v>
      </c>
      <c r="L39" s="40" t="s">
        <v>60</v>
      </c>
      <c r="M39" s="40" t="s">
        <v>91</v>
      </c>
      <c r="N39" s="29" t="s">
        <v>40</v>
      </c>
      <c r="O39" s="31" t="s">
        <v>41</v>
      </c>
      <c r="Q39" s="3">
        <v>32048396.52</v>
      </c>
      <c r="S39" s="2" t="s">
        <v>228</v>
      </c>
      <c r="T39" s="2" t="s">
        <v>227</v>
      </c>
    </row>
    <row r="40" spans="1:20" ht="77.45" customHeight="1" x14ac:dyDescent="0.25">
      <c r="A40" s="33">
        <v>23</v>
      </c>
      <c r="B40" s="52" t="s">
        <v>42</v>
      </c>
      <c r="C40" s="52" t="s">
        <v>89</v>
      </c>
      <c r="D40" s="29" t="s">
        <v>111</v>
      </c>
      <c r="E40" s="29" t="s">
        <v>35</v>
      </c>
      <c r="F40" s="36">
        <v>876</v>
      </c>
      <c r="G40" s="33" t="s">
        <v>36</v>
      </c>
      <c r="H40" s="37" t="s">
        <v>45</v>
      </c>
      <c r="I40" s="48" t="s">
        <v>54</v>
      </c>
      <c r="J40" s="30" t="s">
        <v>37</v>
      </c>
      <c r="K40" s="3">
        <v>199883394.06999999</v>
      </c>
      <c r="L40" s="39" t="s">
        <v>60</v>
      </c>
      <c r="M40" s="40" t="s">
        <v>91</v>
      </c>
      <c r="N40" s="29" t="s">
        <v>40</v>
      </c>
      <c r="O40" s="31" t="s">
        <v>41</v>
      </c>
      <c r="Q40" s="3">
        <v>41991962.689999998</v>
      </c>
      <c r="S40" s="2" t="s">
        <v>230</v>
      </c>
      <c r="T40" s="2" t="s">
        <v>229</v>
      </c>
    </row>
    <row r="41" spans="1:20" ht="61.85" customHeight="1" x14ac:dyDescent="0.25">
      <c r="A41" s="33">
        <v>24</v>
      </c>
      <c r="B41" s="54" t="s">
        <v>112</v>
      </c>
      <c r="C41" s="54" t="s">
        <v>113</v>
      </c>
      <c r="D41" s="55" t="s">
        <v>114</v>
      </c>
      <c r="E41" s="29" t="s">
        <v>35</v>
      </c>
      <c r="F41" s="36">
        <v>876</v>
      </c>
      <c r="G41" s="33" t="s">
        <v>36</v>
      </c>
      <c r="H41" s="56" t="s">
        <v>45</v>
      </c>
      <c r="I41" s="48" t="s">
        <v>54</v>
      </c>
      <c r="J41" s="30" t="s">
        <v>37</v>
      </c>
      <c r="K41" s="57">
        <v>300000</v>
      </c>
      <c r="L41" s="58" t="s">
        <v>115</v>
      </c>
      <c r="M41" s="59" t="s">
        <v>66</v>
      </c>
      <c r="N41" s="60" t="s">
        <v>40</v>
      </c>
      <c r="O41" s="61" t="s">
        <v>41</v>
      </c>
      <c r="Q41" s="3">
        <v>37500</v>
      </c>
      <c r="S41" s="2" t="s">
        <v>249</v>
      </c>
      <c r="T41" s="2" t="s">
        <v>248</v>
      </c>
    </row>
    <row r="42" spans="1:20" ht="65.25" customHeight="1" x14ac:dyDescent="0.25">
      <c r="A42" s="33">
        <v>25</v>
      </c>
      <c r="B42" s="34" t="s">
        <v>116</v>
      </c>
      <c r="C42" s="34" t="s">
        <v>117</v>
      </c>
      <c r="D42" s="35" t="s">
        <v>118</v>
      </c>
      <c r="E42" s="29" t="s">
        <v>35</v>
      </c>
      <c r="F42" s="36">
        <v>876</v>
      </c>
      <c r="G42" s="33" t="s">
        <v>36</v>
      </c>
      <c r="H42" s="37" t="s">
        <v>45</v>
      </c>
      <c r="I42" s="48" t="s">
        <v>54</v>
      </c>
      <c r="J42" s="30" t="s">
        <v>37</v>
      </c>
      <c r="K42" s="42">
        <v>250000</v>
      </c>
      <c r="L42" s="40" t="s">
        <v>73</v>
      </c>
      <c r="M42" s="40" t="s">
        <v>76</v>
      </c>
      <c r="N42" s="29" t="s">
        <v>40</v>
      </c>
      <c r="O42" s="31" t="s">
        <v>41</v>
      </c>
      <c r="Q42" s="3">
        <v>250000</v>
      </c>
      <c r="S42" s="2" t="s">
        <v>247</v>
      </c>
      <c r="T42" s="2" t="s">
        <v>246</v>
      </c>
    </row>
    <row r="43" spans="1:20" ht="95.1" customHeight="1" x14ac:dyDescent="0.25">
      <c r="A43" s="33">
        <v>26</v>
      </c>
      <c r="B43" s="45" t="s">
        <v>119</v>
      </c>
      <c r="C43" s="45" t="s">
        <v>120</v>
      </c>
      <c r="D43" s="35" t="s">
        <v>121</v>
      </c>
      <c r="E43" s="29" t="s">
        <v>35</v>
      </c>
      <c r="F43" s="36">
        <v>796</v>
      </c>
      <c r="G43" s="33" t="s">
        <v>122</v>
      </c>
      <c r="H43" s="37" t="s">
        <v>123</v>
      </c>
      <c r="I43" s="48" t="s">
        <v>46</v>
      </c>
      <c r="J43" s="30" t="s">
        <v>37</v>
      </c>
      <c r="K43" s="3">
        <v>168000</v>
      </c>
      <c r="L43" s="50" t="s">
        <v>73</v>
      </c>
      <c r="M43" s="50" t="s">
        <v>124</v>
      </c>
      <c r="N43" s="29" t="s">
        <v>40</v>
      </c>
      <c r="O43" s="31" t="s">
        <v>41</v>
      </c>
      <c r="Q43" s="3">
        <v>168000</v>
      </c>
      <c r="S43" s="2" t="s">
        <v>245</v>
      </c>
      <c r="T43" s="2" t="s">
        <v>244</v>
      </c>
    </row>
    <row r="44" spans="1:20" ht="63.85" customHeight="1" x14ac:dyDescent="0.25">
      <c r="A44" s="33">
        <v>27</v>
      </c>
      <c r="B44" s="54" t="s">
        <v>125</v>
      </c>
      <c r="C44" s="54" t="s">
        <v>126</v>
      </c>
      <c r="D44" s="35" t="s">
        <v>127</v>
      </c>
      <c r="E44" s="29" t="s">
        <v>35</v>
      </c>
      <c r="F44" s="36">
        <v>876</v>
      </c>
      <c r="G44" s="33" t="s">
        <v>36</v>
      </c>
      <c r="H44" s="37" t="s">
        <v>45</v>
      </c>
      <c r="I44" s="48" t="s">
        <v>54</v>
      </c>
      <c r="J44" s="30" t="s">
        <v>37</v>
      </c>
      <c r="K44" s="3">
        <v>300000</v>
      </c>
      <c r="L44" s="50" t="s">
        <v>128</v>
      </c>
      <c r="M44" s="40" t="s">
        <v>61</v>
      </c>
      <c r="N44" s="29" t="s">
        <v>40</v>
      </c>
      <c r="O44" s="31" t="s">
        <v>41</v>
      </c>
      <c r="Q44" s="3">
        <v>0</v>
      </c>
      <c r="T44" s="2" t="s">
        <v>250</v>
      </c>
    </row>
    <row r="45" spans="1:20" ht="87.65" customHeight="1" x14ac:dyDescent="0.25">
      <c r="A45" s="33">
        <v>28</v>
      </c>
      <c r="B45" s="43" t="s">
        <v>129</v>
      </c>
      <c r="C45" s="45" t="s">
        <v>130</v>
      </c>
      <c r="D45" s="29" t="s">
        <v>131</v>
      </c>
      <c r="E45" s="29" t="s">
        <v>35</v>
      </c>
      <c r="F45" s="36">
        <v>876</v>
      </c>
      <c r="G45" s="33" t="s">
        <v>36</v>
      </c>
      <c r="H45" s="37" t="s">
        <v>45</v>
      </c>
      <c r="I45" s="48" t="s">
        <v>46</v>
      </c>
      <c r="J45" s="30" t="s">
        <v>37</v>
      </c>
      <c r="K45" s="3">
        <v>367141.78</v>
      </c>
      <c r="L45" s="39" t="s">
        <v>132</v>
      </c>
      <c r="M45" s="40" t="s">
        <v>133</v>
      </c>
      <c r="N45" s="29" t="s">
        <v>40</v>
      </c>
      <c r="O45" s="31" t="s">
        <v>41</v>
      </c>
      <c r="Q45" s="3">
        <v>0</v>
      </c>
    </row>
    <row r="46" spans="1:20" ht="97.15" customHeight="1" x14ac:dyDescent="0.25">
      <c r="A46" s="33">
        <v>29</v>
      </c>
      <c r="B46" s="43" t="s">
        <v>119</v>
      </c>
      <c r="C46" s="45" t="s">
        <v>130</v>
      </c>
      <c r="D46" s="29" t="s">
        <v>134</v>
      </c>
      <c r="E46" s="29" t="s">
        <v>35</v>
      </c>
      <c r="F46" s="36">
        <v>876</v>
      </c>
      <c r="G46" s="33" t="s">
        <v>36</v>
      </c>
      <c r="H46" s="37" t="s">
        <v>45</v>
      </c>
      <c r="I46" s="48" t="s">
        <v>46</v>
      </c>
      <c r="J46" s="30" t="s">
        <v>37</v>
      </c>
      <c r="K46" s="3">
        <v>260000</v>
      </c>
      <c r="L46" s="39" t="s">
        <v>132</v>
      </c>
      <c r="M46" s="40" t="s">
        <v>66</v>
      </c>
      <c r="N46" s="29" t="s">
        <v>40</v>
      </c>
      <c r="O46" s="31" t="s">
        <v>41</v>
      </c>
      <c r="Q46" s="3">
        <v>0</v>
      </c>
    </row>
    <row r="47" spans="1:20" ht="64.55" customHeight="1" x14ac:dyDescent="0.25">
      <c r="A47" s="33">
        <v>30</v>
      </c>
      <c r="B47" s="62" t="s">
        <v>135</v>
      </c>
      <c r="C47" s="45" t="s">
        <v>136</v>
      </c>
      <c r="D47" s="29" t="s">
        <v>137</v>
      </c>
      <c r="E47" s="29" t="s">
        <v>35</v>
      </c>
      <c r="F47" s="36" t="s">
        <v>65</v>
      </c>
      <c r="G47" s="33" t="s">
        <v>273</v>
      </c>
      <c r="H47" s="37">
        <v>1</v>
      </c>
      <c r="I47" s="48" t="s">
        <v>46</v>
      </c>
      <c r="J47" s="30" t="s">
        <v>37</v>
      </c>
      <c r="K47" s="42">
        <v>3000000</v>
      </c>
      <c r="L47" s="40" t="s">
        <v>138</v>
      </c>
      <c r="M47" s="40" t="s">
        <v>66</v>
      </c>
      <c r="N47" s="29" t="s">
        <v>40</v>
      </c>
      <c r="O47" s="31" t="s">
        <v>41</v>
      </c>
      <c r="Q47" s="3">
        <v>0</v>
      </c>
    </row>
    <row r="48" spans="1:20" x14ac:dyDescent="0.25">
      <c r="A48" s="63"/>
      <c r="B48" s="64"/>
      <c r="C48" s="1"/>
      <c r="D48" s="65"/>
      <c r="E48" s="65"/>
      <c r="F48" s="66"/>
      <c r="G48" s="67"/>
      <c r="H48" s="68"/>
      <c r="I48" s="69"/>
      <c r="J48" s="70"/>
      <c r="K48" s="42">
        <v>1196733733.78</v>
      </c>
      <c r="L48" s="71"/>
      <c r="M48" s="72"/>
      <c r="N48" s="65"/>
      <c r="O48" s="73"/>
      <c r="Q48" s="74">
        <f>SUM(Q18:Q47)</f>
        <v>177908847.37</v>
      </c>
    </row>
    <row r="49" spans="1:19" ht="31.95" customHeight="1" x14ac:dyDescent="0.25">
      <c r="A49" s="63"/>
      <c r="B49" s="1"/>
      <c r="C49" s="1"/>
      <c r="D49" s="65"/>
      <c r="E49" s="141" t="s">
        <v>139</v>
      </c>
      <c r="F49" s="141"/>
      <c r="G49" s="141"/>
      <c r="H49" s="141"/>
      <c r="I49" s="141"/>
      <c r="J49" s="142"/>
      <c r="K49" s="3"/>
      <c r="L49" s="75"/>
      <c r="M49" s="76"/>
      <c r="N49" s="65"/>
      <c r="O49" s="73"/>
    </row>
    <row r="50" spans="1:19" ht="80.849999999999994" x14ac:dyDescent="0.25">
      <c r="A50" s="33">
        <v>31</v>
      </c>
      <c r="B50" s="38" t="s">
        <v>140</v>
      </c>
      <c r="C50" s="45" t="s">
        <v>141</v>
      </c>
      <c r="D50" s="29" t="s">
        <v>142</v>
      </c>
      <c r="E50" s="29" t="s">
        <v>35</v>
      </c>
      <c r="F50" s="36">
        <v>168</v>
      </c>
      <c r="G50" s="77" t="s">
        <v>143</v>
      </c>
      <c r="H50" s="78">
        <v>6.6680000000000001</v>
      </c>
      <c r="I50" s="48" t="s">
        <v>144</v>
      </c>
      <c r="J50" s="30" t="s">
        <v>37</v>
      </c>
      <c r="K50" s="42">
        <v>1000000.03</v>
      </c>
      <c r="L50" s="40" t="s">
        <v>61</v>
      </c>
      <c r="M50" s="40" t="s">
        <v>66</v>
      </c>
      <c r="N50" s="29" t="s">
        <v>40</v>
      </c>
      <c r="O50" s="31" t="s">
        <v>145</v>
      </c>
      <c r="Q50" s="3">
        <v>1000000.03</v>
      </c>
    </row>
    <row r="51" spans="1:19" ht="76.099999999999994" customHeight="1" x14ac:dyDescent="0.25">
      <c r="A51" s="33">
        <v>32</v>
      </c>
      <c r="B51" s="41" t="s">
        <v>146</v>
      </c>
      <c r="C51" s="45" t="s">
        <v>147</v>
      </c>
      <c r="D51" s="29" t="s">
        <v>148</v>
      </c>
      <c r="E51" s="29" t="s">
        <v>149</v>
      </c>
      <c r="F51" s="36">
        <v>876</v>
      </c>
      <c r="G51" s="77" t="s">
        <v>36</v>
      </c>
      <c r="H51" s="79" t="s">
        <v>45</v>
      </c>
      <c r="I51" s="48" t="s">
        <v>54</v>
      </c>
      <c r="J51" s="30" t="s">
        <v>37</v>
      </c>
      <c r="K51" s="42">
        <v>20700000</v>
      </c>
      <c r="L51" s="40" t="s">
        <v>61</v>
      </c>
      <c r="M51" s="40" t="s">
        <v>91</v>
      </c>
      <c r="N51" s="29" t="s">
        <v>40</v>
      </c>
      <c r="O51" s="31" t="s">
        <v>145</v>
      </c>
      <c r="Q51" s="3">
        <f>K51</f>
        <v>20700000</v>
      </c>
    </row>
    <row r="52" spans="1:19" ht="65.900000000000006" customHeight="1" x14ac:dyDescent="0.25">
      <c r="A52" s="33">
        <v>33</v>
      </c>
      <c r="B52" s="46" t="s">
        <v>140</v>
      </c>
      <c r="C52" s="45" t="s">
        <v>150</v>
      </c>
      <c r="D52" s="29" t="s">
        <v>151</v>
      </c>
      <c r="E52" s="29" t="s">
        <v>149</v>
      </c>
      <c r="F52" s="36">
        <v>876</v>
      </c>
      <c r="G52" s="77" t="s">
        <v>36</v>
      </c>
      <c r="H52" s="79" t="s">
        <v>45</v>
      </c>
      <c r="I52" s="48" t="s">
        <v>54</v>
      </c>
      <c r="J52" s="30" t="s">
        <v>37</v>
      </c>
      <c r="K52" s="42">
        <v>1004235.75</v>
      </c>
      <c r="L52" s="40" t="s">
        <v>61</v>
      </c>
      <c r="M52" s="40" t="s">
        <v>66</v>
      </c>
      <c r="N52" s="29" t="s">
        <v>40</v>
      </c>
      <c r="O52" s="31" t="s">
        <v>145</v>
      </c>
      <c r="Q52" s="3">
        <f>K52</f>
        <v>1004235.75</v>
      </c>
    </row>
    <row r="53" spans="1:19" ht="67.25" customHeight="1" x14ac:dyDescent="0.25">
      <c r="A53" s="33">
        <v>34</v>
      </c>
      <c r="B53" s="41" t="s">
        <v>152</v>
      </c>
      <c r="C53" s="45" t="s">
        <v>153</v>
      </c>
      <c r="D53" s="29" t="s">
        <v>154</v>
      </c>
      <c r="E53" s="29" t="s">
        <v>149</v>
      </c>
      <c r="F53" s="36">
        <v>876</v>
      </c>
      <c r="G53" s="77" t="s">
        <v>36</v>
      </c>
      <c r="H53" s="79" t="s">
        <v>45</v>
      </c>
      <c r="I53" s="48" t="s">
        <v>54</v>
      </c>
      <c r="J53" s="30" t="s">
        <v>37</v>
      </c>
      <c r="K53" s="42">
        <v>404819.17</v>
      </c>
      <c r="L53" s="40" t="s">
        <v>61</v>
      </c>
      <c r="M53" s="40" t="s">
        <v>66</v>
      </c>
      <c r="N53" s="29" t="s">
        <v>40</v>
      </c>
      <c r="O53" s="31" t="s">
        <v>145</v>
      </c>
      <c r="Q53" s="3">
        <f t="shared" ref="Q53:Q66" si="0">K53</f>
        <v>404819.17</v>
      </c>
    </row>
    <row r="54" spans="1:19" ht="61.15" customHeight="1" x14ac:dyDescent="0.25">
      <c r="A54" s="33">
        <v>35</v>
      </c>
      <c r="B54" s="41" t="s">
        <v>155</v>
      </c>
      <c r="C54" s="45" t="s">
        <v>156</v>
      </c>
      <c r="D54" s="29" t="s">
        <v>157</v>
      </c>
      <c r="E54" s="29" t="s">
        <v>158</v>
      </c>
      <c r="F54" s="36">
        <v>876</v>
      </c>
      <c r="G54" s="77" t="s">
        <v>36</v>
      </c>
      <c r="H54" s="79">
        <v>1</v>
      </c>
      <c r="I54" s="48" t="s">
        <v>54</v>
      </c>
      <c r="J54" s="30" t="s">
        <v>37</v>
      </c>
      <c r="K54" s="42">
        <v>204927.09</v>
      </c>
      <c r="L54" s="40" t="s">
        <v>66</v>
      </c>
      <c r="M54" s="40" t="s">
        <v>91</v>
      </c>
      <c r="N54" s="29" t="s">
        <v>40</v>
      </c>
      <c r="O54" s="31" t="s">
        <v>145</v>
      </c>
      <c r="Q54" s="3">
        <f t="shared" si="0"/>
        <v>204927.09</v>
      </c>
    </row>
    <row r="55" spans="1:19" ht="65.900000000000006" customHeight="1" x14ac:dyDescent="0.25">
      <c r="A55" s="33">
        <v>36</v>
      </c>
      <c r="B55" s="41" t="s">
        <v>67</v>
      </c>
      <c r="C55" s="45" t="s">
        <v>68</v>
      </c>
      <c r="D55" s="29" t="s">
        <v>159</v>
      </c>
      <c r="E55" s="29" t="s">
        <v>160</v>
      </c>
      <c r="F55" s="36">
        <v>876</v>
      </c>
      <c r="G55" s="77" t="s">
        <v>36</v>
      </c>
      <c r="H55" s="79">
        <v>1</v>
      </c>
      <c r="I55" s="48" t="s">
        <v>54</v>
      </c>
      <c r="J55" s="30" t="s">
        <v>37</v>
      </c>
      <c r="K55" s="42">
        <v>271197.01</v>
      </c>
      <c r="L55" s="40" t="s">
        <v>66</v>
      </c>
      <c r="M55" s="40" t="s">
        <v>91</v>
      </c>
      <c r="N55" s="29" t="s">
        <v>40</v>
      </c>
      <c r="O55" s="31" t="s">
        <v>145</v>
      </c>
      <c r="Q55" s="3">
        <f t="shared" si="0"/>
        <v>271197.01</v>
      </c>
    </row>
    <row r="56" spans="1:19" ht="63.85" customHeight="1" x14ac:dyDescent="0.25">
      <c r="A56" s="33">
        <v>37</v>
      </c>
      <c r="B56" s="41" t="s">
        <v>119</v>
      </c>
      <c r="C56" s="45" t="s">
        <v>161</v>
      </c>
      <c r="D56" s="29" t="s">
        <v>162</v>
      </c>
      <c r="E56" s="29" t="s">
        <v>163</v>
      </c>
      <c r="F56" s="36">
        <v>876</v>
      </c>
      <c r="G56" s="77" t="s">
        <v>36</v>
      </c>
      <c r="H56" s="79">
        <v>1</v>
      </c>
      <c r="I56" s="48" t="s">
        <v>54</v>
      </c>
      <c r="J56" s="30" t="s">
        <v>37</v>
      </c>
      <c r="K56" s="42">
        <v>186850</v>
      </c>
      <c r="L56" s="40" t="s">
        <v>66</v>
      </c>
      <c r="M56" s="40" t="s">
        <v>76</v>
      </c>
      <c r="N56" s="29" t="s">
        <v>40</v>
      </c>
      <c r="O56" s="31" t="s">
        <v>145</v>
      </c>
      <c r="Q56" s="3">
        <f t="shared" si="0"/>
        <v>186850</v>
      </c>
    </row>
    <row r="57" spans="1:19" ht="104.6" customHeight="1" x14ac:dyDescent="0.25">
      <c r="A57" s="33">
        <v>38</v>
      </c>
      <c r="B57" s="41" t="s">
        <v>164</v>
      </c>
      <c r="C57" s="45" t="s">
        <v>165</v>
      </c>
      <c r="D57" s="29" t="s">
        <v>166</v>
      </c>
      <c r="E57" s="80" t="s">
        <v>167</v>
      </c>
      <c r="F57" s="36">
        <v>876</v>
      </c>
      <c r="G57" s="77" t="s">
        <v>36</v>
      </c>
      <c r="H57" s="79">
        <v>1</v>
      </c>
      <c r="I57" s="48" t="s">
        <v>54</v>
      </c>
      <c r="J57" s="30" t="s">
        <v>37</v>
      </c>
      <c r="K57" s="42">
        <v>710876</v>
      </c>
      <c r="L57" s="40" t="s">
        <v>66</v>
      </c>
      <c r="M57" s="40" t="s">
        <v>91</v>
      </c>
      <c r="N57" s="29" t="s">
        <v>40</v>
      </c>
      <c r="O57" s="31" t="s">
        <v>145</v>
      </c>
      <c r="Q57" s="3">
        <f t="shared" si="0"/>
        <v>710876</v>
      </c>
    </row>
    <row r="58" spans="1:19" ht="116.15" customHeight="1" x14ac:dyDescent="0.25">
      <c r="A58" s="33">
        <v>39</v>
      </c>
      <c r="B58" s="41" t="s">
        <v>112</v>
      </c>
      <c r="C58" s="45" t="s">
        <v>168</v>
      </c>
      <c r="D58" s="29" t="s">
        <v>169</v>
      </c>
      <c r="E58" s="80" t="s">
        <v>170</v>
      </c>
      <c r="F58" s="36">
        <v>876</v>
      </c>
      <c r="G58" s="77" t="s">
        <v>36</v>
      </c>
      <c r="H58" s="79">
        <v>1</v>
      </c>
      <c r="I58" s="48" t="s">
        <v>54</v>
      </c>
      <c r="J58" s="30" t="s">
        <v>37</v>
      </c>
      <c r="K58" s="42">
        <v>985539.6</v>
      </c>
      <c r="L58" s="40" t="s">
        <v>66</v>
      </c>
      <c r="M58" s="40" t="s">
        <v>91</v>
      </c>
      <c r="N58" s="29" t="s">
        <v>40</v>
      </c>
      <c r="O58" s="31" t="s">
        <v>145</v>
      </c>
      <c r="Q58" s="3">
        <f t="shared" si="0"/>
        <v>985539.6</v>
      </c>
    </row>
    <row r="59" spans="1:19" ht="115.5" x14ac:dyDescent="0.25">
      <c r="A59" s="33">
        <v>40</v>
      </c>
      <c r="B59" s="41" t="s">
        <v>112</v>
      </c>
      <c r="C59" s="45" t="s">
        <v>168</v>
      </c>
      <c r="D59" s="29" t="s">
        <v>171</v>
      </c>
      <c r="E59" s="80" t="s">
        <v>170</v>
      </c>
      <c r="F59" s="36">
        <v>876</v>
      </c>
      <c r="G59" s="77" t="s">
        <v>36</v>
      </c>
      <c r="H59" s="79">
        <v>1</v>
      </c>
      <c r="I59" s="48" t="s">
        <v>54</v>
      </c>
      <c r="J59" s="30" t="s">
        <v>37</v>
      </c>
      <c r="K59" s="81">
        <v>1202875.2</v>
      </c>
      <c r="L59" s="82" t="s">
        <v>66</v>
      </c>
      <c r="M59" s="82" t="s">
        <v>91</v>
      </c>
      <c r="N59" s="53" t="s">
        <v>40</v>
      </c>
      <c r="O59" s="83" t="s">
        <v>145</v>
      </c>
      <c r="Q59" s="3">
        <f t="shared" si="0"/>
        <v>1202875.2</v>
      </c>
    </row>
    <row r="60" spans="1:19" ht="119.55" customHeight="1" x14ac:dyDescent="0.25">
      <c r="A60" s="33">
        <v>41</v>
      </c>
      <c r="B60" s="41" t="s">
        <v>112</v>
      </c>
      <c r="C60" s="45" t="s">
        <v>168</v>
      </c>
      <c r="D60" s="29" t="s">
        <v>172</v>
      </c>
      <c r="E60" s="80" t="s">
        <v>170</v>
      </c>
      <c r="F60" s="36">
        <v>876</v>
      </c>
      <c r="G60" s="77" t="s">
        <v>36</v>
      </c>
      <c r="H60" s="79">
        <v>1</v>
      </c>
      <c r="I60" s="48" t="s">
        <v>54</v>
      </c>
      <c r="J60" s="30" t="s">
        <v>37</v>
      </c>
      <c r="K60" s="84">
        <v>1871188</v>
      </c>
      <c r="L60" s="59" t="s">
        <v>61</v>
      </c>
      <c r="M60" s="59" t="s">
        <v>91</v>
      </c>
      <c r="N60" s="60" t="s">
        <v>40</v>
      </c>
      <c r="O60" s="61" t="s">
        <v>145</v>
      </c>
      <c r="Q60" s="3">
        <f t="shared" si="0"/>
        <v>1871188</v>
      </c>
    </row>
    <row r="61" spans="1:19" ht="21.1" customHeight="1" x14ac:dyDescent="0.25">
      <c r="A61" s="85"/>
      <c r="B61" s="41"/>
      <c r="C61" s="45"/>
      <c r="D61" s="86" t="s">
        <v>173</v>
      </c>
      <c r="E61" s="80"/>
      <c r="F61" s="36"/>
      <c r="G61" s="33"/>
      <c r="H61" s="79"/>
      <c r="I61" s="48"/>
      <c r="J61" s="30"/>
      <c r="K61" s="84">
        <f>SUM(K50:K60)</f>
        <v>28542507.850000005</v>
      </c>
      <c r="L61" s="59"/>
      <c r="M61" s="59"/>
      <c r="N61" s="60"/>
      <c r="O61" s="61"/>
      <c r="Q61" s="3">
        <f>SUM(Q50:Q60)</f>
        <v>28542507.850000005</v>
      </c>
    </row>
    <row r="62" spans="1:19" ht="23.8" customHeight="1" x14ac:dyDescent="0.25">
      <c r="A62" s="85"/>
      <c r="B62" s="41"/>
      <c r="C62" s="45"/>
      <c r="D62" s="29"/>
      <c r="E62" s="80"/>
      <c r="F62" s="143" t="s">
        <v>179</v>
      </c>
      <c r="G62" s="143"/>
      <c r="H62" s="143"/>
      <c r="I62" s="143"/>
      <c r="J62" s="143"/>
      <c r="K62" s="84"/>
      <c r="L62" s="59"/>
      <c r="M62" s="59"/>
      <c r="N62" s="60"/>
      <c r="O62" s="61"/>
      <c r="Q62" s="3"/>
    </row>
    <row r="63" spans="1:19" ht="63.2" customHeight="1" x14ac:dyDescent="0.25">
      <c r="A63" s="77">
        <v>42</v>
      </c>
      <c r="B63" s="87" t="s">
        <v>180</v>
      </c>
      <c r="C63" s="88" t="s">
        <v>181</v>
      </c>
      <c r="D63" s="77" t="s">
        <v>182</v>
      </c>
      <c r="E63" s="89" t="s">
        <v>183</v>
      </c>
      <c r="F63" s="77">
        <v>876</v>
      </c>
      <c r="G63" s="77" t="s">
        <v>36</v>
      </c>
      <c r="H63" s="77">
        <v>1</v>
      </c>
      <c r="I63" s="88" t="s">
        <v>54</v>
      </c>
      <c r="J63" s="90" t="s">
        <v>37</v>
      </c>
      <c r="K63" s="91" t="s">
        <v>184</v>
      </c>
      <c r="L63" s="92" t="s">
        <v>76</v>
      </c>
      <c r="M63" s="92" t="s">
        <v>88</v>
      </c>
      <c r="N63" s="89" t="s">
        <v>40</v>
      </c>
      <c r="O63" s="93" t="s">
        <v>145</v>
      </c>
      <c r="Q63" s="3" t="str">
        <f t="shared" si="0"/>
        <v>137 932,00</v>
      </c>
      <c r="S63" s="2" t="s">
        <v>251</v>
      </c>
    </row>
    <row r="64" spans="1:19" ht="73.400000000000006" customHeight="1" x14ac:dyDescent="0.25">
      <c r="A64" s="77">
        <v>43</v>
      </c>
      <c r="B64" s="87" t="s">
        <v>49</v>
      </c>
      <c r="C64" s="88" t="s">
        <v>185</v>
      </c>
      <c r="D64" s="77" t="s">
        <v>194</v>
      </c>
      <c r="E64" s="89" t="s">
        <v>183</v>
      </c>
      <c r="F64" s="77">
        <v>876</v>
      </c>
      <c r="G64" s="77" t="s">
        <v>36</v>
      </c>
      <c r="H64" s="77">
        <v>1</v>
      </c>
      <c r="I64" s="88" t="s">
        <v>54</v>
      </c>
      <c r="J64" s="90" t="s">
        <v>37</v>
      </c>
      <c r="K64" s="91">
        <v>708000</v>
      </c>
      <c r="L64" s="92" t="s">
        <v>88</v>
      </c>
      <c r="M64" s="92" t="s">
        <v>83</v>
      </c>
      <c r="N64" s="89" t="s">
        <v>40</v>
      </c>
      <c r="O64" s="93" t="s">
        <v>145</v>
      </c>
      <c r="Q64" s="3">
        <f>K64</f>
        <v>708000</v>
      </c>
      <c r="S64" s="2" t="s">
        <v>252</v>
      </c>
    </row>
    <row r="65" spans="1:19" ht="68.599999999999994" customHeight="1" x14ac:dyDescent="0.25">
      <c r="A65" s="77">
        <v>44</v>
      </c>
      <c r="B65" s="87" t="s">
        <v>102</v>
      </c>
      <c r="C65" s="88" t="s">
        <v>103</v>
      </c>
      <c r="D65" s="77" t="s">
        <v>188</v>
      </c>
      <c r="E65" s="89" t="s">
        <v>183</v>
      </c>
      <c r="F65" s="77">
        <v>876</v>
      </c>
      <c r="G65" s="77" t="s">
        <v>36</v>
      </c>
      <c r="H65" s="77">
        <v>1</v>
      </c>
      <c r="I65" s="88" t="s">
        <v>54</v>
      </c>
      <c r="J65" s="90" t="s">
        <v>37</v>
      </c>
      <c r="K65" s="91">
        <v>200000</v>
      </c>
      <c r="L65" s="92" t="s">
        <v>88</v>
      </c>
      <c r="M65" s="92" t="s">
        <v>83</v>
      </c>
      <c r="N65" s="89" t="s">
        <v>40</v>
      </c>
      <c r="O65" s="93" t="s">
        <v>145</v>
      </c>
      <c r="Q65" s="3">
        <f t="shared" si="0"/>
        <v>200000</v>
      </c>
      <c r="S65" s="2" t="s">
        <v>253</v>
      </c>
    </row>
    <row r="66" spans="1:19" ht="67.25" customHeight="1" x14ac:dyDescent="0.25">
      <c r="A66" s="77">
        <v>45</v>
      </c>
      <c r="B66" s="87" t="s">
        <v>186</v>
      </c>
      <c r="C66" s="94" t="s">
        <v>187</v>
      </c>
      <c r="D66" s="95" t="s">
        <v>189</v>
      </c>
      <c r="E66" s="96" t="s">
        <v>183</v>
      </c>
      <c r="F66" s="95">
        <v>876</v>
      </c>
      <c r="G66" s="77" t="s">
        <v>36</v>
      </c>
      <c r="H66" s="95">
        <v>1</v>
      </c>
      <c r="I66" s="94" t="s">
        <v>54</v>
      </c>
      <c r="J66" s="97" t="s">
        <v>37</v>
      </c>
      <c r="K66" s="98">
        <v>300000</v>
      </c>
      <c r="L66" s="99" t="s">
        <v>88</v>
      </c>
      <c r="M66" s="99" t="s">
        <v>124</v>
      </c>
      <c r="N66" s="96" t="s">
        <v>40</v>
      </c>
      <c r="O66" s="100" t="s">
        <v>145</v>
      </c>
      <c r="Q66" s="3">
        <f t="shared" si="0"/>
        <v>300000</v>
      </c>
    </row>
    <row r="67" spans="1:19" ht="62.5" customHeight="1" x14ac:dyDescent="0.25">
      <c r="A67" s="77">
        <v>46</v>
      </c>
      <c r="B67" s="101" t="s">
        <v>191</v>
      </c>
      <c r="C67" s="88" t="s">
        <v>192</v>
      </c>
      <c r="D67" s="77" t="s">
        <v>193</v>
      </c>
      <c r="E67" s="89" t="s">
        <v>183</v>
      </c>
      <c r="F67" s="77">
        <v>876</v>
      </c>
      <c r="G67" s="77" t="s">
        <v>36</v>
      </c>
      <c r="H67" s="77">
        <v>1</v>
      </c>
      <c r="I67" s="88">
        <v>25000000000</v>
      </c>
      <c r="J67" s="90" t="s">
        <v>37</v>
      </c>
      <c r="K67" s="89">
        <v>660000</v>
      </c>
      <c r="L67" s="92" t="s">
        <v>88</v>
      </c>
      <c r="M67" s="92" t="s">
        <v>83</v>
      </c>
      <c r="N67" s="89" t="s">
        <v>40</v>
      </c>
      <c r="O67" s="93" t="s">
        <v>145</v>
      </c>
      <c r="Q67" s="3">
        <f>K67</f>
        <v>660000</v>
      </c>
    </row>
    <row r="68" spans="1:19" ht="62.5" customHeight="1" x14ac:dyDescent="0.25">
      <c r="A68" s="77">
        <v>47</v>
      </c>
      <c r="B68" s="8" t="s">
        <v>195</v>
      </c>
      <c r="C68" s="6" t="s">
        <v>197</v>
      </c>
      <c r="D68" s="5" t="s">
        <v>196</v>
      </c>
      <c r="E68" s="9" t="s">
        <v>183</v>
      </c>
      <c r="F68" s="10">
        <v>877</v>
      </c>
      <c r="G68" s="77" t="s">
        <v>36</v>
      </c>
      <c r="H68" s="11">
        <v>1</v>
      </c>
      <c r="I68" s="12">
        <v>25000000000</v>
      </c>
      <c r="J68" s="13" t="s">
        <v>37</v>
      </c>
      <c r="K68" s="14">
        <v>137932</v>
      </c>
      <c r="L68" s="4" t="s">
        <v>272</v>
      </c>
      <c r="M68" s="4" t="s">
        <v>133</v>
      </c>
      <c r="N68" s="9" t="s">
        <v>40</v>
      </c>
      <c r="O68" s="15" t="s">
        <v>41</v>
      </c>
      <c r="Q68" s="3">
        <f>K68</f>
        <v>137932</v>
      </c>
    </row>
    <row r="69" spans="1:19" x14ac:dyDescent="0.25">
      <c r="A69" s="102"/>
      <c r="B69" s="103"/>
      <c r="C69" s="104"/>
      <c r="D69" s="86" t="s">
        <v>173</v>
      </c>
      <c r="E69" s="53"/>
      <c r="F69" s="105"/>
      <c r="G69" s="102"/>
      <c r="H69" s="106"/>
      <c r="I69" s="107"/>
      <c r="J69" s="108"/>
      <c r="K69" s="81">
        <f xml:space="preserve"> SUM(K63:K68)</f>
        <v>2005932</v>
      </c>
      <c r="L69" s="82"/>
      <c r="M69" s="82"/>
      <c r="N69" s="53"/>
      <c r="O69" s="83"/>
      <c r="Q69" s="3">
        <f>SUM(Q63:Q68)</f>
        <v>2005932</v>
      </c>
    </row>
    <row r="70" spans="1:19" ht="20.399999999999999" x14ac:dyDescent="0.25">
      <c r="A70" s="137" t="s">
        <v>201</v>
      </c>
      <c r="B70" s="138"/>
      <c r="C70" s="138"/>
      <c r="D70" s="138"/>
      <c r="E70" s="138"/>
      <c r="F70" s="139"/>
      <c r="G70" s="139"/>
      <c r="H70" s="139"/>
      <c r="I70" s="139"/>
      <c r="J70" s="139"/>
      <c r="K70" s="139"/>
      <c r="L70" s="139"/>
      <c r="M70" s="139"/>
      <c r="N70" s="139"/>
      <c r="O70" s="140"/>
      <c r="Q70" s="3"/>
    </row>
    <row r="71" spans="1:19" ht="49.6" x14ac:dyDescent="0.25">
      <c r="A71" s="7">
        <v>48</v>
      </c>
      <c r="B71" s="8" t="s">
        <v>200</v>
      </c>
      <c r="C71" s="6" t="s">
        <v>199</v>
      </c>
      <c r="D71" s="5" t="s">
        <v>198</v>
      </c>
      <c r="E71" s="9" t="s">
        <v>183</v>
      </c>
      <c r="F71" s="10">
        <v>877</v>
      </c>
      <c r="G71" s="77" t="s">
        <v>36</v>
      </c>
      <c r="H71" s="11">
        <v>1</v>
      </c>
      <c r="I71" s="12">
        <v>25000000000</v>
      </c>
      <c r="J71" s="13" t="s">
        <v>37</v>
      </c>
      <c r="K71" s="14">
        <v>209360</v>
      </c>
      <c r="L71" s="4" t="s">
        <v>133</v>
      </c>
      <c r="M71" s="4" t="s">
        <v>56</v>
      </c>
      <c r="N71" s="9" t="s">
        <v>270</v>
      </c>
      <c r="O71" s="15" t="s">
        <v>41</v>
      </c>
      <c r="Q71" s="3">
        <v>0</v>
      </c>
    </row>
    <row r="72" spans="1:19" ht="65.25" x14ac:dyDescent="0.25">
      <c r="A72" s="7">
        <v>49</v>
      </c>
      <c r="B72" s="8" t="s">
        <v>67</v>
      </c>
      <c r="C72" s="6" t="s">
        <v>203</v>
      </c>
      <c r="D72" s="5" t="s">
        <v>202</v>
      </c>
      <c r="E72" s="9" t="s">
        <v>183</v>
      </c>
      <c r="F72" s="10">
        <v>877</v>
      </c>
      <c r="G72" s="77" t="s">
        <v>36</v>
      </c>
      <c r="H72" s="11">
        <v>1</v>
      </c>
      <c r="I72" s="12">
        <v>25000000000</v>
      </c>
      <c r="J72" s="13" t="s">
        <v>37</v>
      </c>
      <c r="K72" s="14">
        <v>1889335.66</v>
      </c>
      <c r="L72" s="4" t="s">
        <v>133</v>
      </c>
      <c r="M72" s="4" t="s">
        <v>259</v>
      </c>
      <c r="N72" s="9" t="s">
        <v>40</v>
      </c>
      <c r="O72" s="15" t="s">
        <v>41</v>
      </c>
      <c r="Q72" s="3">
        <f>K72</f>
        <v>1889335.66</v>
      </c>
      <c r="S72" s="2">
        <v>59</v>
      </c>
    </row>
    <row r="73" spans="1:19" ht="76.099999999999994" x14ac:dyDescent="0.25">
      <c r="A73" s="7">
        <v>50</v>
      </c>
      <c r="B73" s="8" t="s">
        <v>67</v>
      </c>
      <c r="C73" s="6" t="s">
        <v>204</v>
      </c>
      <c r="D73" s="5" t="s">
        <v>260</v>
      </c>
      <c r="E73" s="9" t="s">
        <v>183</v>
      </c>
      <c r="F73" s="10">
        <v>877</v>
      </c>
      <c r="G73" s="77" t="s">
        <v>36</v>
      </c>
      <c r="H73" s="11">
        <v>1</v>
      </c>
      <c r="I73" s="12">
        <v>25000000000</v>
      </c>
      <c r="J73" s="13" t="s">
        <v>37</v>
      </c>
      <c r="K73" s="14">
        <v>2934376.75</v>
      </c>
      <c r="L73" s="4" t="s">
        <v>133</v>
      </c>
      <c r="M73" s="4" t="s">
        <v>259</v>
      </c>
      <c r="N73" s="9" t="s">
        <v>40</v>
      </c>
      <c r="O73" s="15" t="s">
        <v>41</v>
      </c>
      <c r="Q73" s="3">
        <f t="shared" ref="Q73:Q75" si="1">K73</f>
        <v>2934376.75</v>
      </c>
      <c r="S73" s="2">
        <v>58</v>
      </c>
    </row>
    <row r="74" spans="1:19" ht="65.25" x14ac:dyDescent="0.25">
      <c r="A74" s="7">
        <v>51</v>
      </c>
      <c r="B74" s="8" t="s">
        <v>67</v>
      </c>
      <c r="C74" s="6" t="s">
        <v>203</v>
      </c>
      <c r="D74" s="5" t="s">
        <v>205</v>
      </c>
      <c r="E74" s="9" t="s">
        <v>183</v>
      </c>
      <c r="F74" s="10">
        <v>877</v>
      </c>
      <c r="G74" s="77" t="s">
        <v>36</v>
      </c>
      <c r="H74" s="11">
        <v>1</v>
      </c>
      <c r="I74" s="12">
        <v>25000000000</v>
      </c>
      <c r="J74" s="13" t="s">
        <v>37</v>
      </c>
      <c r="K74" s="14">
        <v>2123763.61</v>
      </c>
      <c r="L74" s="4" t="s">
        <v>133</v>
      </c>
      <c r="M74" s="4" t="s">
        <v>259</v>
      </c>
      <c r="N74" s="9" t="s">
        <v>40</v>
      </c>
      <c r="O74" s="15" t="s">
        <v>41</v>
      </c>
      <c r="Q74" s="3">
        <f t="shared" si="1"/>
        <v>2123763.61</v>
      </c>
      <c r="S74" s="2">
        <v>57</v>
      </c>
    </row>
    <row r="75" spans="1:19" ht="76.099999999999994" x14ac:dyDescent="0.25">
      <c r="A75" s="7">
        <v>52</v>
      </c>
      <c r="B75" s="8" t="s">
        <v>67</v>
      </c>
      <c r="C75" s="6" t="s">
        <v>203</v>
      </c>
      <c r="D75" s="5" t="s">
        <v>261</v>
      </c>
      <c r="E75" s="9" t="s">
        <v>183</v>
      </c>
      <c r="F75" s="10">
        <v>877</v>
      </c>
      <c r="G75" s="77" t="s">
        <v>36</v>
      </c>
      <c r="H75" s="11">
        <v>1</v>
      </c>
      <c r="I75" s="12">
        <v>25000000000</v>
      </c>
      <c r="J75" s="13" t="s">
        <v>37</v>
      </c>
      <c r="K75" s="14">
        <v>1949375.5</v>
      </c>
      <c r="L75" s="4" t="s">
        <v>133</v>
      </c>
      <c r="M75" s="4" t="s">
        <v>259</v>
      </c>
      <c r="N75" s="9" t="s">
        <v>40</v>
      </c>
      <c r="O75" s="15" t="s">
        <v>41</v>
      </c>
      <c r="Q75" s="3">
        <f t="shared" si="1"/>
        <v>1949375.5</v>
      </c>
      <c r="S75" s="2">
        <v>66</v>
      </c>
    </row>
    <row r="76" spans="1:19" ht="49.6" x14ac:dyDescent="0.25">
      <c r="A76" s="7">
        <v>53</v>
      </c>
      <c r="B76" s="8" t="s">
        <v>195</v>
      </c>
      <c r="C76" s="6" t="s">
        <v>197</v>
      </c>
      <c r="D76" s="5" t="s">
        <v>196</v>
      </c>
      <c r="E76" s="9" t="s">
        <v>269</v>
      </c>
      <c r="F76" s="10">
        <v>877</v>
      </c>
      <c r="G76" s="77" t="s">
        <v>36</v>
      </c>
      <c r="H76" s="11">
        <v>1</v>
      </c>
      <c r="I76" s="12">
        <v>25000000000</v>
      </c>
      <c r="J76" s="13" t="s">
        <v>37</v>
      </c>
      <c r="K76" s="14">
        <v>137931.03</v>
      </c>
      <c r="L76" s="4" t="s">
        <v>133</v>
      </c>
      <c r="M76" s="4" t="s">
        <v>133</v>
      </c>
      <c r="N76" s="9" t="s">
        <v>40</v>
      </c>
      <c r="O76" s="15" t="s">
        <v>41</v>
      </c>
      <c r="Q76" s="3">
        <f>K76</f>
        <v>137931.03</v>
      </c>
      <c r="S76" s="2" t="s">
        <v>251</v>
      </c>
    </row>
    <row r="77" spans="1:19" ht="59.1" x14ac:dyDescent="0.25">
      <c r="A77" s="7">
        <v>54</v>
      </c>
      <c r="B77" s="8" t="s">
        <v>195</v>
      </c>
      <c r="C77" s="6" t="s">
        <v>268</v>
      </c>
      <c r="D77" s="5" t="s">
        <v>265</v>
      </c>
      <c r="E77" s="9" t="s">
        <v>269</v>
      </c>
      <c r="F77" s="10">
        <v>877</v>
      </c>
      <c r="G77" s="77" t="s">
        <v>36</v>
      </c>
      <c r="H77" s="11">
        <v>1</v>
      </c>
      <c r="I77" s="12">
        <v>25000000000</v>
      </c>
      <c r="J77" s="13" t="s">
        <v>37</v>
      </c>
      <c r="K77" s="14">
        <v>229886</v>
      </c>
      <c r="L77" s="4" t="s">
        <v>133</v>
      </c>
      <c r="M77" s="109" t="s">
        <v>133</v>
      </c>
      <c r="N77" s="9" t="s">
        <v>40</v>
      </c>
      <c r="O77" s="15" t="s">
        <v>41</v>
      </c>
      <c r="Q77" s="3">
        <f>K77</f>
        <v>229886</v>
      </c>
      <c r="S77" s="2" t="s">
        <v>262</v>
      </c>
    </row>
    <row r="78" spans="1:19" ht="49.6" x14ac:dyDescent="0.25">
      <c r="A78" s="7">
        <v>55</v>
      </c>
      <c r="B78" s="8" t="s">
        <v>195</v>
      </c>
      <c r="C78" s="6" t="s">
        <v>268</v>
      </c>
      <c r="D78" s="5" t="s">
        <v>265</v>
      </c>
      <c r="E78" s="9" t="s">
        <v>269</v>
      </c>
      <c r="F78" s="10">
        <v>877</v>
      </c>
      <c r="G78" s="77" t="s">
        <v>36</v>
      </c>
      <c r="H78" s="11">
        <v>1</v>
      </c>
      <c r="I78" s="12">
        <v>25000000000</v>
      </c>
      <c r="J78" s="13" t="s">
        <v>37</v>
      </c>
      <c r="K78" s="14">
        <v>114943</v>
      </c>
      <c r="L78" s="4" t="s">
        <v>56</v>
      </c>
      <c r="M78" s="109" t="s">
        <v>56</v>
      </c>
      <c r="N78" s="9" t="s">
        <v>40</v>
      </c>
      <c r="O78" s="15" t="s">
        <v>41</v>
      </c>
      <c r="Q78" s="3">
        <f t="shared" ref="Q78:Q81" si="2">K78</f>
        <v>114943</v>
      </c>
      <c r="S78" s="2" t="s">
        <v>264</v>
      </c>
    </row>
    <row r="79" spans="1:19" ht="49.6" x14ac:dyDescent="0.25">
      <c r="A79" s="7">
        <v>56</v>
      </c>
      <c r="B79" s="8" t="s">
        <v>195</v>
      </c>
      <c r="C79" s="6" t="s">
        <v>197</v>
      </c>
      <c r="D79" s="5" t="s">
        <v>196</v>
      </c>
      <c r="E79" s="9" t="s">
        <v>269</v>
      </c>
      <c r="F79" s="10">
        <v>877</v>
      </c>
      <c r="G79" s="77" t="s">
        <v>36</v>
      </c>
      <c r="H79" s="11">
        <v>1</v>
      </c>
      <c r="I79" s="12">
        <v>25000000000</v>
      </c>
      <c r="J79" s="13" t="s">
        <v>37</v>
      </c>
      <c r="K79" s="14">
        <v>137931.03</v>
      </c>
      <c r="L79" s="4" t="s">
        <v>56</v>
      </c>
      <c r="M79" s="4" t="s">
        <v>56</v>
      </c>
      <c r="N79" s="9" t="s">
        <v>40</v>
      </c>
      <c r="O79" s="15" t="s">
        <v>41</v>
      </c>
      <c r="Q79" s="3">
        <f t="shared" si="2"/>
        <v>137931.03</v>
      </c>
      <c r="S79" s="2" t="s">
        <v>266</v>
      </c>
    </row>
    <row r="80" spans="1:19" ht="49.6" x14ac:dyDescent="0.25">
      <c r="A80" s="7">
        <v>57</v>
      </c>
      <c r="B80" s="8" t="s">
        <v>195</v>
      </c>
      <c r="C80" s="6" t="s">
        <v>197</v>
      </c>
      <c r="D80" s="5" t="s">
        <v>196</v>
      </c>
      <c r="E80" s="9" t="s">
        <v>269</v>
      </c>
      <c r="F80" s="10">
        <v>877</v>
      </c>
      <c r="G80" s="77" t="s">
        <v>36</v>
      </c>
      <c r="H80" s="11">
        <v>1</v>
      </c>
      <c r="I80" s="12">
        <v>25000000000</v>
      </c>
      <c r="J80" s="13" t="s">
        <v>37</v>
      </c>
      <c r="K80" s="14">
        <v>137931.03</v>
      </c>
      <c r="L80" s="4" t="s">
        <v>83</v>
      </c>
      <c r="M80" s="4" t="s">
        <v>83</v>
      </c>
      <c r="N80" s="9" t="s">
        <v>40</v>
      </c>
      <c r="O80" s="15" t="s">
        <v>41</v>
      </c>
      <c r="Q80" s="3">
        <f t="shared" si="2"/>
        <v>137931.03</v>
      </c>
      <c r="S80" s="2" t="s">
        <v>267</v>
      </c>
    </row>
    <row r="81" spans="1:20" ht="49.6" x14ac:dyDescent="0.25">
      <c r="A81" s="7">
        <v>58</v>
      </c>
      <c r="B81" s="8" t="s">
        <v>195</v>
      </c>
      <c r="C81" s="6" t="s">
        <v>268</v>
      </c>
      <c r="D81" s="5" t="s">
        <v>265</v>
      </c>
      <c r="E81" s="9" t="s">
        <v>269</v>
      </c>
      <c r="F81" s="10">
        <v>877</v>
      </c>
      <c r="G81" s="77" t="s">
        <v>36</v>
      </c>
      <c r="H81" s="11">
        <v>1</v>
      </c>
      <c r="I81" s="12">
        <v>25000000000</v>
      </c>
      <c r="J81" s="13" t="s">
        <v>37</v>
      </c>
      <c r="K81" s="14">
        <v>114943</v>
      </c>
      <c r="L81" s="4" t="s">
        <v>83</v>
      </c>
      <c r="M81" s="109" t="s">
        <v>83</v>
      </c>
      <c r="N81" s="9" t="s">
        <v>40</v>
      </c>
      <c r="O81" s="15" t="s">
        <v>41</v>
      </c>
      <c r="Q81" s="3">
        <f t="shared" si="2"/>
        <v>114943</v>
      </c>
      <c r="S81" s="2" t="s">
        <v>263</v>
      </c>
    </row>
    <row r="82" spans="1:20" x14ac:dyDescent="0.25">
      <c r="A82" s="110"/>
      <c r="B82" s="111"/>
      <c r="C82" s="112"/>
      <c r="D82" s="86" t="s">
        <v>173</v>
      </c>
      <c r="E82" s="113"/>
      <c r="F82" s="114"/>
      <c r="G82" s="114"/>
      <c r="H82" s="115"/>
      <c r="I82" s="116"/>
      <c r="J82" s="117"/>
      <c r="K82" s="118">
        <f>SUM(K71:K81)</f>
        <v>9979776.6099999975</v>
      </c>
      <c r="L82" s="109"/>
      <c r="M82" s="109"/>
      <c r="N82" s="113"/>
      <c r="O82" s="119"/>
      <c r="Q82" s="3">
        <f>SUM(Q71:Q81)</f>
        <v>9770416.6099999975</v>
      </c>
    </row>
    <row r="83" spans="1:20" ht="20.399999999999999" x14ac:dyDescent="0.25">
      <c r="A83" s="137" t="s">
        <v>206</v>
      </c>
      <c r="B83" s="138"/>
      <c r="C83" s="138"/>
      <c r="D83" s="138"/>
      <c r="E83" s="138"/>
      <c r="F83" s="139"/>
      <c r="G83" s="139"/>
      <c r="H83" s="139"/>
      <c r="I83" s="139"/>
      <c r="J83" s="139"/>
      <c r="K83" s="139"/>
      <c r="L83" s="139"/>
      <c r="M83" s="139"/>
      <c r="N83" s="139"/>
      <c r="O83" s="140"/>
      <c r="Q83" s="3"/>
    </row>
    <row r="84" spans="1:20" ht="49.6" x14ac:dyDescent="0.25">
      <c r="A84" s="7">
        <v>59</v>
      </c>
      <c r="B84" s="8" t="s">
        <v>116</v>
      </c>
      <c r="C84" s="6" t="s">
        <v>117</v>
      </c>
      <c r="D84" s="5" t="s">
        <v>207</v>
      </c>
      <c r="E84" s="9" t="s">
        <v>208</v>
      </c>
      <c r="F84" s="10">
        <v>877</v>
      </c>
      <c r="G84" s="77" t="s">
        <v>36</v>
      </c>
      <c r="H84" s="11">
        <v>1</v>
      </c>
      <c r="I84" s="12">
        <v>25000000000</v>
      </c>
      <c r="J84" s="13" t="s">
        <v>37</v>
      </c>
      <c r="K84" s="14">
        <v>250000</v>
      </c>
      <c r="L84" s="4" t="s">
        <v>209</v>
      </c>
      <c r="M84" s="4" t="s">
        <v>210</v>
      </c>
      <c r="N84" s="9" t="s">
        <v>40</v>
      </c>
      <c r="O84" s="15" t="s">
        <v>41</v>
      </c>
      <c r="Q84" s="3">
        <v>125000</v>
      </c>
    </row>
    <row r="85" spans="1:20" x14ac:dyDescent="0.25">
      <c r="A85" s="120"/>
      <c r="B85" s="120"/>
      <c r="C85" s="120"/>
      <c r="D85" s="86" t="s">
        <v>173</v>
      </c>
      <c r="E85" s="120"/>
      <c r="F85" s="120"/>
      <c r="G85" s="120"/>
      <c r="H85" s="120"/>
      <c r="I85" s="120"/>
      <c r="J85" s="120"/>
      <c r="K85" s="14">
        <f>K84</f>
        <v>250000</v>
      </c>
      <c r="L85" s="120"/>
      <c r="M85" s="120"/>
      <c r="N85" s="120"/>
      <c r="O85" s="120"/>
      <c r="Q85" s="3">
        <f>Q84</f>
        <v>125000</v>
      </c>
    </row>
    <row r="86" spans="1:20" x14ac:dyDescent="0.25">
      <c r="A86" s="169" t="s">
        <v>174</v>
      </c>
      <c r="B86" s="170"/>
      <c r="C86" s="170"/>
      <c r="D86" s="170"/>
      <c r="E86" s="170"/>
      <c r="F86" s="170"/>
      <c r="G86" s="170"/>
      <c r="H86" s="170"/>
      <c r="I86" s="170"/>
      <c r="J86" s="170"/>
      <c r="K86" s="170"/>
      <c r="L86" s="170"/>
      <c r="M86" s="170"/>
      <c r="N86" s="170"/>
      <c r="O86" s="171"/>
      <c r="R86" s="74"/>
    </row>
    <row r="87" spans="1:20" ht="19.7" customHeight="1" x14ac:dyDescent="0.25">
      <c r="A87" s="146" t="s">
        <v>274</v>
      </c>
      <c r="B87" s="147"/>
      <c r="C87" s="147"/>
      <c r="D87" s="147"/>
      <c r="E87" s="147"/>
      <c r="F87" s="147"/>
      <c r="G87" s="147"/>
      <c r="H87" s="147"/>
      <c r="I87" s="147"/>
      <c r="J87" s="147"/>
      <c r="K87" s="147"/>
      <c r="L87" s="147"/>
      <c r="M87" s="147"/>
      <c r="N87" s="147"/>
      <c r="O87" s="148"/>
      <c r="Q87" s="74">
        <f>Q85+Q69+Q61+Q48+Q82</f>
        <v>218352703.82999998</v>
      </c>
      <c r="R87" s="74"/>
    </row>
    <row r="88" spans="1:20" ht="27.85" customHeight="1" x14ac:dyDescent="0.25">
      <c r="A88" s="146" t="s">
        <v>275</v>
      </c>
      <c r="B88" s="147"/>
      <c r="C88" s="147"/>
      <c r="D88" s="147"/>
      <c r="E88" s="147"/>
      <c r="F88" s="147"/>
      <c r="G88" s="147"/>
      <c r="H88" s="147"/>
      <c r="I88" s="147"/>
      <c r="J88" s="147"/>
      <c r="K88" s="147"/>
      <c r="L88" s="147"/>
      <c r="M88" s="147"/>
      <c r="N88" s="147"/>
      <c r="O88" s="148"/>
      <c r="Q88" s="74">
        <f>Q18+Q21+Q25+Q29</f>
        <v>11636862.43</v>
      </c>
    </row>
    <row r="89" spans="1:20" ht="42.8" customHeight="1" x14ac:dyDescent="0.25">
      <c r="A89" s="146" t="s">
        <v>276</v>
      </c>
      <c r="B89" s="147"/>
      <c r="C89" s="147"/>
      <c r="D89" s="147"/>
      <c r="E89" s="147"/>
      <c r="F89" s="147"/>
      <c r="G89" s="147"/>
      <c r="H89" s="147"/>
      <c r="I89" s="147"/>
      <c r="J89" s="147"/>
      <c r="K89" s="147"/>
      <c r="L89" s="147"/>
      <c r="M89" s="147"/>
      <c r="N89" s="147"/>
      <c r="O89" s="148"/>
      <c r="Q89" s="74">
        <f>Q87-Q88</f>
        <v>206715841.39999998</v>
      </c>
      <c r="R89" s="74">
        <f>Q89*25%</f>
        <v>51678960.349999994</v>
      </c>
      <c r="S89" s="74">
        <f>Q84+Q67+Q66+Q64+Q60+Q59+Q58+Q57+Q56+Q55+Q54+Q53+Q52++Q51+Q50++Q43+Q42+Q41+Q40+Q39+Q35+Q34+Q33+Q32+Q31+Q30+Q28+Q27+Q24+Q23+Q22+Q20+Q19+Q72+Q73+Q75+Q74</f>
        <v>205304344.31</v>
      </c>
      <c r="T89" s="121">
        <f>S89/Q89</f>
        <v>0.99317180008827333</v>
      </c>
    </row>
    <row r="90" spans="1:20" ht="19.05" customHeight="1" x14ac:dyDescent="0.25">
      <c r="A90" s="166" t="s">
        <v>254</v>
      </c>
      <c r="B90" s="167"/>
      <c r="C90" s="167"/>
      <c r="D90" s="167"/>
      <c r="E90" s="167"/>
      <c r="F90" s="167"/>
      <c r="G90" s="167"/>
      <c r="H90" s="167"/>
      <c r="I90" s="167"/>
      <c r="J90" s="167"/>
      <c r="K90" s="167"/>
      <c r="L90" s="167"/>
      <c r="M90" s="167"/>
      <c r="N90" s="167"/>
      <c r="O90" s="168"/>
    </row>
    <row r="91" spans="1:20" ht="36.700000000000003" customHeight="1" x14ac:dyDescent="0.25">
      <c r="A91" s="146" t="s">
        <v>255</v>
      </c>
      <c r="B91" s="147"/>
      <c r="C91" s="147"/>
      <c r="D91" s="147"/>
      <c r="E91" s="147"/>
      <c r="F91" s="147"/>
      <c r="G91" s="147"/>
      <c r="H91" s="147"/>
      <c r="I91" s="147"/>
      <c r="J91" s="147"/>
      <c r="K91" s="147"/>
      <c r="L91" s="147"/>
      <c r="M91" s="147"/>
      <c r="N91" s="147"/>
      <c r="O91" s="148"/>
    </row>
    <row r="92" spans="1:20" ht="47.55" customHeight="1" x14ac:dyDescent="0.25">
      <c r="A92" s="166" t="s">
        <v>256</v>
      </c>
      <c r="B92" s="167"/>
      <c r="C92" s="167"/>
      <c r="D92" s="167"/>
      <c r="E92" s="167"/>
      <c r="F92" s="167"/>
      <c r="G92" s="167"/>
      <c r="H92" s="167"/>
      <c r="I92" s="167"/>
      <c r="J92" s="167"/>
      <c r="K92" s="167"/>
      <c r="L92" s="167"/>
      <c r="M92" s="167"/>
      <c r="N92" s="167"/>
      <c r="O92" s="168"/>
    </row>
    <row r="93" spans="1:20" ht="47.55" customHeight="1" x14ac:dyDescent="0.25">
      <c r="A93" s="166" t="s">
        <v>257</v>
      </c>
      <c r="B93" s="167"/>
      <c r="C93" s="167"/>
      <c r="D93" s="167"/>
      <c r="E93" s="167"/>
      <c r="F93" s="167"/>
      <c r="G93" s="167"/>
      <c r="H93" s="167"/>
      <c r="I93" s="167"/>
      <c r="J93" s="167"/>
      <c r="K93" s="167"/>
      <c r="L93" s="167"/>
      <c r="M93" s="167"/>
      <c r="N93" s="167"/>
      <c r="O93" s="168"/>
    </row>
    <row r="94" spans="1:20" ht="25.85" customHeight="1" x14ac:dyDescent="0.25">
      <c r="A94" s="146" t="s">
        <v>258</v>
      </c>
      <c r="B94" s="149"/>
      <c r="C94" s="149"/>
      <c r="D94" s="149"/>
      <c r="E94" s="149"/>
      <c r="F94" s="149"/>
      <c r="G94" s="149"/>
      <c r="H94" s="149"/>
      <c r="I94" s="149"/>
      <c r="J94" s="149"/>
      <c r="K94" s="149"/>
      <c r="L94" s="149"/>
      <c r="M94" s="149"/>
      <c r="N94" s="149"/>
      <c r="O94" s="150"/>
    </row>
    <row r="95" spans="1:20" ht="23.8" customHeight="1" x14ac:dyDescent="0.25">
      <c r="A95" s="160" t="s">
        <v>13</v>
      </c>
      <c r="B95" s="160" t="s">
        <v>14</v>
      </c>
      <c r="C95" s="160" t="s">
        <v>15</v>
      </c>
      <c r="D95" s="153" t="s">
        <v>16</v>
      </c>
      <c r="E95" s="154"/>
      <c r="F95" s="154"/>
      <c r="G95" s="154"/>
      <c r="H95" s="154"/>
      <c r="I95" s="154"/>
      <c r="J95" s="154"/>
      <c r="K95" s="154"/>
      <c r="L95" s="154"/>
      <c r="M95" s="155"/>
      <c r="N95" s="163" t="s">
        <v>17</v>
      </c>
      <c r="O95" s="163" t="s">
        <v>18</v>
      </c>
    </row>
    <row r="96" spans="1:20" ht="38.049999999999997" customHeight="1" x14ac:dyDescent="0.25">
      <c r="A96" s="161"/>
      <c r="B96" s="161"/>
      <c r="C96" s="161"/>
      <c r="D96" s="163" t="s">
        <v>19</v>
      </c>
      <c r="E96" s="163" t="s">
        <v>20</v>
      </c>
      <c r="F96" s="151" t="s">
        <v>21</v>
      </c>
      <c r="G96" s="152"/>
      <c r="H96" s="163" t="s">
        <v>22</v>
      </c>
      <c r="I96" s="151" t="s">
        <v>23</v>
      </c>
      <c r="J96" s="152"/>
      <c r="K96" s="186" t="s">
        <v>24</v>
      </c>
      <c r="L96" s="151" t="s">
        <v>25</v>
      </c>
      <c r="M96" s="152"/>
      <c r="N96" s="165"/>
      <c r="O96" s="164"/>
    </row>
    <row r="97" spans="1:15" ht="80.849999999999994" x14ac:dyDescent="0.25">
      <c r="A97" s="162"/>
      <c r="B97" s="162"/>
      <c r="C97" s="162"/>
      <c r="D97" s="164"/>
      <c r="E97" s="164"/>
      <c r="F97" s="29" t="s">
        <v>26</v>
      </c>
      <c r="G97" s="29" t="s">
        <v>27</v>
      </c>
      <c r="H97" s="164"/>
      <c r="I97" s="30" t="s">
        <v>28</v>
      </c>
      <c r="J97" s="30" t="s">
        <v>27</v>
      </c>
      <c r="K97" s="187"/>
      <c r="L97" s="29" t="s">
        <v>29</v>
      </c>
      <c r="M97" s="29" t="s">
        <v>30</v>
      </c>
      <c r="N97" s="164"/>
      <c r="O97" s="31" t="s">
        <v>31</v>
      </c>
    </row>
    <row r="98" spans="1:15" ht="57.75" x14ac:dyDescent="0.25">
      <c r="A98" s="7">
        <v>1</v>
      </c>
      <c r="B98" s="43" t="s">
        <v>49</v>
      </c>
      <c r="C98" s="41" t="s">
        <v>50</v>
      </c>
      <c r="D98" s="29" t="s">
        <v>51</v>
      </c>
      <c r="E98" s="29" t="s">
        <v>35</v>
      </c>
      <c r="F98" s="36">
        <v>362</v>
      </c>
      <c r="G98" s="36" t="s">
        <v>52</v>
      </c>
      <c r="H98" s="37" t="s">
        <v>53</v>
      </c>
      <c r="I98" s="38" t="s">
        <v>54</v>
      </c>
      <c r="J98" s="30" t="s">
        <v>37</v>
      </c>
      <c r="K98" s="44">
        <v>1272000</v>
      </c>
      <c r="L98" s="39" t="s">
        <v>55</v>
      </c>
      <c r="M98" s="40" t="s">
        <v>56</v>
      </c>
      <c r="N98" s="29" t="s">
        <v>40</v>
      </c>
      <c r="O98" s="31" t="s">
        <v>41</v>
      </c>
    </row>
    <row r="99" spans="1:15" ht="80.849999999999994" x14ac:dyDescent="0.25">
      <c r="A99" s="7">
        <v>2</v>
      </c>
      <c r="B99" s="43" t="s">
        <v>62</v>
      </c>
      <c r="C99" s="45" t="s">
        <v>63</v>
      </c>
      <c r="D99" s="29" t="s">
        <v>64</v>
      </c>
      <c r="E99" s="29" t="s">
        <v>35</v>
      </c>
      <c r="F99" s="36" t="s">
        <v>65</v>
      </c>
      <c r="G99" s="33" t="s">
        <v>273</v>
      </c>
      <c r="H99" s="37">
        <v>1</v>
      </c>
      <c r="I99" s="38" t="s">
        <v>54</v>
      </c>
      <c r="J99" s="30" t="s">
        <v>37</v>
      </c>
      <c r="K99" s="44">
        <v>19175000.399999999</v>
      </c>
      <c r="L99" s="39" t="s">
        <v>60</v>
      </c>
      <c r="M99" s="40" t="s">
        <v>66</v>
      </c>
      <c r="N99" s="29" t="s">
        <v>40</v>
      </c>
      <c r="O99" s="31" t="s">
        <v>41</v>
      </c>
    </row>
    <row r="100" spans="1:15" ht="69.3" x14ac:dyDescent="0.25">
      <c r="A100" s="7">
        <v>3</v>
      </c>
      <c r="B100" s="43" t="s">
        <v>67</v>
      </c>
      <c r="C100" s="41" t="s">
        <v>68</v>
      </c>
      <c r="D100" s="29" t="s">
        <v>69</v>
      </c>
      <c r="E100" s="29" t="s">
        <v>35</v>
      </c>
      <c r="F100" s="36">
        <v>876</v>
      </c>
      <c r="G100" s="33" t="s">
        <v>36</v>
      </c>
      <c r="H100" s="37" t="s">
        <v>45</v>
      </c>
      <c r="I100" s="38" t="s">
        <v>54</v>
      </c>
      <c r="J100" s="30" t="s">
        <v>37</v>
      </c>
      <c r="K100" s="44">
        <v>1000854</v>
      </c>
      <c r="L100" s="39" t="s">
        <v>60</v>
      </c>
      <c r="M100" s="40" t="s">
        <v>61</v>
      </c>
      <c r="N100" s="29" t="s">
        <v>40</v>
      </c>
      <c r="O100" s="31" t="s">
        <v>41</v>
      </c>
    </row>
    <row r="101" spans="1:15" ht="57.75" x14ac:dyDescent="0.25">
      <c r="A101" s="7">
        <v>4</v>
      </c>
      <c r="B101" s="46" t="s">
        <v>70</v>
      </c>
      <c r="C101" s="41" t="s">
        <v>71</v>
      </c>
      <c r="D101" s="29" t="s">
        <v>72</v>
      </c>
      <c r="E101" s="29" t="s">
        <v>35</v>
      </c>
      <c r="F101" s="36">
        <v>876</v>
      </c>
      <c r="G101" s="33" t="s">
        <v>36</v>
      </c>
      <c r="H101" s="47" t="s">
        <v>45</v>
      </c>
      <c r="I101" s="48" t="s">
        <v>54</v>
      </c>
      <c r="J101" s="30" t="s">
        <v>37</v>
      </c>
      <c r="K101" s="44">
        <v>644000</v>
      </c>
      <c r="L101" s="40" t="s">
        <v>73</v>
      </c>
      <c r="M101" s="40" t="s">
        <v>61</v>
      </c>
      <c r="N101" s="29" t="s">
        <v>40</v>
      </c>
      <c r="O101" s="31" t="s">
        <v>41</v>
      </c>
    </row>
    <row r="102" spans="1:15" ht="69.3" x14ac:dyDescent="0.25">
      <c r="A102" s="7">
        <v>5</v>
      </c>
      <c r="B102" s="41" t="s">
        <v>80</v>
      </c>
      <c r="C102" s="41" t="s">
        <v>81</v>
      </c>
      <c r="D102" s="29" t="s">
        <v>82</v>
      </c>
      <c r="E102" s="29" t="s">
        <v>35</v>
      </c>
      <c r="F102" s="36">
        <v>876</v>
      </c>
      <c r="G102" s="33" t="s">
        <v>36</v>
      </c>
      <c r="H102" s="37" t="s">
        <v>45</v>
      </c>
      <c r="I102" s="48" t="s">
        <v>54</v>
      </c>
      <c r="J102" s="30" t="s">
        <v>37</v>
      </c>
      <c r="K102" s="42">
        <v>2743117.17</v>
      </c>
      <c r="L102" s="40" t="s">
        <v>73</v>
      </c>
      <c r="M102" s="40" t="s">
        <v>83</v>
      </c>
      <c r="N102" s="29" t="s">
        <v>40</v>
      </c>
      <c r="O102" s="31" t="s">
        <v>41</v>
      </c>
    </row>
    <row r="103" spans="1:15" ht="92.4" x14ac:dyDescent="0.25">
      <c r="A103" s="7">
        <v>6</v>
      </c>
      <c r="B103" s="41" t="s">
        <v>80</v>
      </c>
      <c r="C103" s="41" t="s">
        <v>81</v>
      </c>
      <c r="D103" s="29" t="s">
        <v>84</v>
      </c>
      <c r="E103" s="29" t="s">
        <v>35</v>
      </c>
      <c r="F103" s="36">
        <v>876</v>
      </c>
      <c r="G103" s="33" t="s">
        <v>36</v>
      </c>
      <c r="H103" s="37" t="s">
        <v>45</v>
      </c>
      <c r="I103" s="48" t="s">
        <v>54</v>
      </c>
      <c r="J103" s="30" t="s">
        <v>37</v>
      </c>
      <c r="K103" s="42">
        <v>2456883.75</v>
      </c>
      <c r="L103" s="40" t="s">
        <v>73</v>
      </c>
      <c r="M103" s="40" t="s">
        <v>83</v>
      </c>
      <c r="N103" s="29" t="s">
        <v>40</v>
      </c>
      <c r="O103" s="31" t="s">
        <v>41</v>
      </c>
    </row>
    <row r="104" spans="1:15" ht="57.75" x14ac:dyDescent="0.25">
      <c r="A104" s="7">
        <v>7</v>
      </c>
      <c r="B104" s="45" t="s">
        <v>42</v>
      </c>
      <c r="C104" s="45" t="s">
        <v>89</v>
      </c>
      <c r="D104" s="29" t="s">
        <v>90</v>
      </c>
      <c r="E104" s="29" t="s">
        <v>35</v>
      </c>
      <c r="F104" s="36">
        <v>876</v>
      </c>
      <c r="G104" s="33" t="s">
        <v>36</v>
      </c>
      <c r="H104" s="37" t="s">
        <v>45</v>
      </c>
      <c r="I104" s="48" t="s">
        <v>54</v>
      </c>
      <c r="J104" s="30" t="s">
        <v>37</v>
      </c>
      <c r="K104" s="3">
        <v>247843060.31999999</v>
      </c>
      <c r="L104" s="39" t="s">
        <v>60</v>
      </c>
      <c r="M104" s="40" t="s">
        <v>91</v>
      </c>
      <c r="N104" s="29" t="s">
        <v>40</v>
      </c>
      <c r="O104" s="31" t="s">
        <v>41</v>
      </c>
    </row>
    <row r="105" spans="1:15" ht="69.3" x14ac:dyDescent="0.25">
      <c r="A105" s="7">
        <v>8</v>
      </c>
      <c r="B105" s="51" t="s">
        <v>42</v>
      </c>
      <c r="C105" s="30" t="s">
        <v>89</v>
      </c>
      <c r="D105" s="29" t="s">
        <v>92</v>
      </c>
      <c r="E105" s="29" t="s">
        <v>35</v>
      </c>
      <c r="F105" s="36">
        <v>876</v>
      </c>
      <c r="G105" s="33" t="s">
        <v>36</v>
      </c>
      <c r="H105" s="47" t="s">
        <v>45</v>
      </c>
      <c r="I105" s="48" t="s">
        <v>54</v>
      </c>
      <c r="J105" s="30" t="s">
        <v>37</v>
      </c>
      <c r="K105" s="44">
        <v>113000000</v>
      </c>
      <c r="L105" s="40" t="s">
        <v>60</v>
      </c>
      <c r="M105" s="40" t="s">
        <v>91</v>
      </c>
      <c r="N105" s="29" t="s">
        <v>40</v>
      </c>
      <c r="O105" s="31" t="s">
        <v>41</v>
      </c>
    </row>
    <row r="106" spans="1:15" ht="80.849999999999994" x14ac:dyDescent="0.25">
      <c r="A106" s="7">
        <v>9</v>
      </c>
      <c r="B106" s="34" t="s">
        <v>80</v>
      </c>
      <c r="C106" s="34" t="s">
        <v>81</v>
      </c>
      <c r="D106" s="35" t="s">
        <v>93</v>
      </c>
      <c r="E106" s="29" t="s">
        <v>35</v>
      </c>
      <c r="F106" s="36">
        <v>876</v>
      </c>
      <c r="G106" s="33" t="s">
        <v>36</v>
      </c>
      <c r="H106" s="37" t="s">
        <v>45</v>
      </c>
      <c r="I106" s="48" t="s">
        <v>54</v>
      </c>
      <c r="J106" s="30" t="s">
        <v>37</v>
      </c>
      <c r="K106" s="44">
        <v>2165788.61</v>
      </c>
      <c r="L106" s="40" t="s">
        <v>73</v>
      </c>
      <c r="M106" s="40" t="s">
        <v>83</v>
      </c>
      <c r="N106" s="29" t="s">
        <v>40</v>
      </c>
      <c r="O106" s="31" t="s">
        <v>41</v>
      </c>
    </row>
    <row r="107" spans="1:15" ht="69.3" x14ac:dyDescent="0.25">
      <c r="A107" s="7">
        <v>10</v>
      </c>
      <c r="B107" s="52" t="s">
        <v>80</v>
      </c>
      <c r="C107" s="52" t="s">
        <v>94</v>
      </c>
      <c r="D107" s="53" t="s">
        <v>95</v>
      </c>
      <c r="E107" s="29" t="s">
        <v>35</v>
      </c>
      <c r="F107" s="36">
        <v>876</v>
      </c>
      <c r="G107" s="33" t="s">
        <v>36</v>
      </c>
      <c r="H107" s="37" t="s">
        <v>45</v>
      </c>
      <c r="I107" s="48" t="s">
        <v>54</v>
      </c>
      <c r="J107" s="30" t="s">
        <v>37</v>
      </c>
      <c r="K107" s="3">
        <v>1650000</v>
      </c>
      <c r="L107" s="39" t="s">
        <v>73</v>
      </c>
      <c r="M107" s="40" t="s">
        <v>88</v>
      </c>
      <c r="N107" s="29" t="s">
        <v>40</v>
      </c>
      <c r="O107" s="31" t="s">
        <v>41</v>
      </c>
    </row>
    <row r="108" spans="1:15" ht="57.75" x14ac:dyDescent="0.25">
      <c r="A108" s="7">
        <v>11</v>
      </c>
      <c r="B108" s="43" t="s">
        <v>96</v>
      </c>
      <c r="C108" s="45" t="s">
        <v>97</v>
      </c>
      <c r="D108" s="29" t="s">
        <v>98</v>
      </c>
      <c r="E108" s="29" t="s">
        <v>35</v>
      </c>
      <c r="F108" s="36">
        <v>876</v>
      </c>
      <c r="G108" s="33" t="s">
        <v>36</v>
      </c>
      <c r="H108" s="37" t="s">
        <v>45</v>
      </c>
      <c r="I108" s="38">
        <v>25000000000</v>
      </c>
      <c r="J108" s="30" t="s">
        <v>37</v>
      </c>
      <c r="K108" s="3">
        <v>1060999.2</v>
      </c>
      <c r="L108" s="39" t="s">
        <v>73</v>
      </c>
      <c r="M108" s="40" t="s">
        <v>61</v>
      </c>
      <c r="N108" s="29" t="s">
        <v>40</v>
      </c>
      <c r="O108" s="31" t="s">
        <v>41</v>
      </c>
    </row>
    <row r="109" spans="1:15" ht="57.75" x14ac:dyDescent="0.25">
      <c r="A109" s="7">
        <v>12</v>
      </c>
      <c r="B109" s="43" t="s">
        <v>99</v>
      </c>
      <c r="C109" s="45" t="s">
        <v>100</v>
      </c>
      <c r="D109" s="29" t="s">
        <v>101</v>
      </c>
      <c r="E109" s="29" t="s">
        <v>35</v>
      </c>
      <c r="F109" s="36">
        <v>876</v>
      </c>
      <c r="G109" s="33" t="s">
        <v>36</v>
      </c>
      <c r="H109" s="37" t="s">
        <v>45</v>
      </c>
      <c r="I109" s="48" t="s">
        <v>54</v>
      </c>
      <c r="J109" s="30" t="s">
        <v>37</v>
      </c>
      <c r="K109" s="3">
        <v>500000</v>
      </c>
      <c r="L109" s="39" t="s">
        <v>73</v>
      </c>
      <c r="M109" s="40" t="s">
        <v>61</v>
      </c>
      <c r="N109" s="29" t="s">
        <v>40</v>
      </c>
      <c r="O109" s="31" t="s">
        <v>41</v>
      </c>
    </row>
    <row r="110" spans="1:15" ht="69.3" x14ac:dyDescent="0.25">
      <c r="A110" s="7">
        <v>13</v>
      </c>
      <c r="B110" s="45" t="s">
        <v>42</v>
      </c>
      <c r="C110" s="45" t="s">
        <v>89</v>
      </c>
      <c r="D110" s="29" t="s">
        <v>92</v>
      </c>
      <c r="E110" s="29" t="s">
        <v>35</v>
      </c>
      <c r="F110" s="36">
        <v>876</v>
      </c>
      <c r="G110" s="33" t="s">
        <v>36</v>
      </c>
      <c r="H110" s="37" t="s">
        <v>45</v>
      </c>
      <c r="I110" s="48" t="s">
        <v>54</v>
      </c>
      <c r="J110" s="30" t="s">
        <v>37</v>
      </c>
      <c r="K110" s="42">
        <v>152551628</v>
      </c>
      <c r="L110" s="40" t="s">
        <v>60</v>
      </c>
      <c r="M110" s="40" t="s">
        <v>91</v>
      </c>
      <c r="N110" s="29" t="s">
        <v>40</v>
      </c>
      <c r="O110" s="31" t="s">
        <v>41</v>
      </c>
    </row>
    <row r="111" spans="1:15" ht="57.75" x14ac:dyDescent="0.25">
      <c r="A111" s="7">
        <v>14</v>
      </c>
      <c r="B111" s="52" t="s">
        <v>42</v>
      </c>
      <c r="C111" s="52" t="s">
        <v>89</v>
      </c>
      <c r="D111" s="29" t="s">
        <v>111</v>
      </c>
      <c r="E111" s="29" t="s">
        <v>35</v>
      </c>
      <c r="F111" s="36">
        <v>876</v>
      </c>
      <c r="G111" s="33" t="s">
        <v>36</v>
      </c>
      <c r="H111" s="37" t="s">
        <v>45</v>
      </c>
      <c r="I111" s="48" t="s">
        <v>54</v>
      </c>
      <c r="J111" s="30" t="s">
        <v>37</v>
      </c>
      <c r="K111" s="3">
        <v>199883394.06999999</v>
      </c>
      <c r="L111" s="39" t="s">
        <v>60</v>
      </c>
      <c r="M111" s="40" t="s">
        <v>91</v>
      </c>
      <c r="N111" s="29" t="s">
        <v>40</v>
      </c>
      <c r="O111" s="31" t="s">
        <v>41</v>
      </c>
    </row>
    <row r="112" spans="1:15" ht="57.75" x14ac:dyDescent="0.25">
      <c r="A112" s="7">
        <v>15</v>
      </c>
      <c r="B112" s="54" t="s">
        <v>112</v>
      </c>
      <c r="C112" s="54" t="s">
        <v>113</v>
      </c>
      <c r="D112" s="55" t="s">
        <v>114</v>
      </c>
      <c r="E112" s="29" t="s">
        <v>35</v>
      </c>
      <c r="F112" s="36">
        <v>876</v>
      </c>
      <c r="G112" s="55" t="s">
        <v>36</v>
      </c>
      <c r="H112" s="56" t="s">
        <v>45</v>
      </c>
      <c r="I112" s="48" t="s">
        <v>54</v>
      </c>
      <c r="J112" s="30" t="s">
        <v>37</v>
      </c>
      <c r="K112" s="57">
        <v>300000</v>
      </c>
      <c r="L112" s="58" t="s">
        <v>115</v>
      </c>
      <c r="M112" s="59" t="s">
        <v>66</v>
      </c>
      <c r="N112" s="60" t="s">
        <v>40</v>
      </c>
      <c r="O112" s="61" t="s">
        <v>41</v>
      </c>
    </row>
    <row r="113" spans="1:15" ht="51.65" x14ac:dyDescent="0.25">
      <c r="A113" s="7">
        <v>16</v>
      </c>
      <c r="B113" s="34" t="s">
        <v>116</v>
      </c>
      <c r="C113" s="34" t="s">
        <v>117</v>
      </c>
      <c r="D113" s="35" t="s">
        <v>118</v>
      </c>
      <c r="E113" s="29" t="s">
        <v>35</v>
      </c>
      <c r="F113" s="36">
        <v>876</v>
      </c>
      <c r="G113" s="33" t="s">
        <v>36</v>
      </c>
      <c r="H113" s="37" t="s">
        <v>45</v>
      </c>
      <c r="I113" s="48" t="s">
        <v>54</v>
      </c>
      <c r="J113" s="30" t="s">
        <v>37</v>
      </c>
      <c r="K113" s="42">
        <v>250000</v>
      </c>
      <c r="L113" s="40" t="s">
        <v>73</v>
      </c>
      <c r="M113" s="40" t="s">
        <v>76</v>
      </c>
      <c r="N113" s="29" t="s">
        <v>40</v>
      </c>
      <c r="O113" s="31" t="s">
        <v>41</v>
      </c>
    </row>
    <row r="114" spans="1:15" ht="92.4" x14ac:dyDescent="0.25">
      <c r="A114" s="7">
        <v>17</v>
      </c>
      <c r="B114" s="45" t="s">
        <v>119</v>
      </c>
      <c r="C114" s="45" t="s">
        <v>120</v>
      </c>
      <c r="D114" s="35" t="s">
        <v>121</v>
      </c>
      <c r="E114" s="29" t="s">
        <v>35</v>
      </c>
      <c r="F114" s="36">
        <v>796</v>
      </c>
      <c r="G114" s="36" t="s">
        <v>122</v>
      </c>
      <c r="H114" s="37" t="s">
        <v>123</v>
      </c>
      <c r="I114" s="48" t="s">
        <v>46</v>
      </c>
      <c r="J114" s="30" t="s">
        <v>37</v>
      </c>
      <c r="K114" s="3">
        <v>168000</v>
      </c>
      <c r="L114" s="50" t="s">
        <v>73</v>
      </c>
      <c r="M114" s="50" t="s">
        <v>124</v>
      </c>
      <c r="N114" s="29" t="s">
        <v>40</v>
      </c>
      <c r="O114" s="31" t="s">
        <v>41</v>
      </c>
    </row>
    <row r="115" spans="1:15" ht="80.849999999999994" x14ac:dyDescent="0.25">
      <c r="A115" s="7">
        <v>18</v>
      </c>
      <c r="B115" s="38" t="s">
        <v>140</v>
      </c>
      <c r="C115" s="45" t="s">
        <v>141</v>
      </c>
      <c r="D115" s="29" t="s">
        <v>142</v>
      </c>
      <c r="E115" s="29" t="s">
        <v>35</v>
      </c>
      <c r="F115" s="36">
        <v>168</v>
      </c>
      <c r="G115" s="33" t="s">
        <v>143</v>
      </c>
      <c r="H115" s="78">
        <v>6.6680000000000001</v>
      </c>
      <c r="I115" s="48" t="s">
        <v>144</v>
      </c>
      <c r="J115" s="30" t="s">
        <v>37</v>
      </c>
      <c r="K115" s="42">
        <v>1000000.03</v>
      </c>
      <c r="L115" s="40" t="s">
        <v>61</v>
      </c>
      <c r="M115" s="40" t="s">
        <v>66</v>
      </c>
      <c r="N115" s="29" t="s">
        <v>40</v>
      </c>
      <c r="O115" s="31" t="s">
        <v>145</v>
      </c>
    </row>
    <row r="116" spans="1:15" ht="69.3" x14ac:dyDescent="0.25">
      <c r="A116" s="7">
        <v>19</v>
      </c>
      <c r="B116" s="41" t="s">
        <v>146</v>
      </c>
      <c r="C116" s="45" t="s">
        <v>147</v>
      </c>
      <c r="D116" s="29" t="s">
        <v>148</v>
      </c>
      <c r="E116" s="29" t="s">
        <v>149</v>
      </c>
      <c r="F116" s="36">
        <v>876</v>
      </c>
      <c r="G116" s="33" t="s">
        <v>36</v>
      </c>
      <c r="H116" s="79" t="s">
        <v>45</v>
      </c>
      <c r="I116" s="48" t="s">
        <v>54</v>
      </c>
      <c r="J116" s="30" t="s">
        <v>37</v>
      </c>
      <c r="K116" s="42">
        <v>20700000</v>
      </c>
      <c r="L116" s="40" t="s">
        <v>61</v>
      </c>
      <c r="M116" s="40" t="s">
        <v>91</v>
      </c>
      <c r="N116" s="29" t="s">
        <v>40</v>
      </c>
      <c r="O116" s="31" t="s">
        <v>145</v>
      </c>
    </row>
    <row r="117" spans="1:15" ht="57.75" x14ac:dyDescent="0.25">
      <c r="A117" s="7">
        <v>20</v>
      </c>
      <c r="B117" s="46" t="s">
        <v>140</v>
      </c>
      <c r="C117" s="45" t="s">
        <v>150</v>
      </c>
      <c r="D117" s="29" t="s">
        <v>151</v>
      </c>
      <c r="E117" s="29" t="s">
        <v>149</v>
      </c>
      <c r="F117" s="36">
        <v>876</v>
      </c>
      <c r="G117" s="33" t="s">
        <v>36</v>
      </c>
      <c r="H117" s="79" t="s">
        <v>45</v>
      </c>
      <c r="I117" s="48" t="s">
        <v>54</v>
      </c>
      <c r="J117" s="30" t="s">
        <v>37</v>
      </c>
      <c r="K117" s="42">
        <v>1004235.75</v>
      </c>
      <c r="L117" s="40" t="s">
        <v>61</v>
      </c>
      <c r="M117" s="40" t="s">
        <v>66</v>
      </c>
      <c r="N117" s="29" t="s">
        <v>40</v>
      </c>
      <c r="O117" s="31" t="s">
        <v>145</v>
      </c>
    </row>
    <row r="118" spans="1:15" ht="57.75" x14ac:dyDescent="0.25">
      <c r="A118" s="7">
        <v>21</v>
      </c>
      <c r="B118" s="41" t="s">
        <v>152</v>
      </c>
      <c r="C118" s="45" t="s">
        <v>153</v>
      </c>
      <c r="D118" s="29" t="s">
        <v>154</v>
      </c>
      <c r="E118" s="29" t="s">
        <v>149</v>
      </c>
      <c r="F118" s="36">
        <v>876</v>
      </c>
      <c r="G118" s="33" t="s">
        <v>36</v>
      </c>
      <c r="H118" s="79" t="s">
        <v>45</v>
      </c>
      <c r="I118" s="48" t="s">
        <v>54</v>
      </c>
      <c r="J118" s="30" t="s">
        <v>37</v>
      </c>
      <c r="K118" s="42">
        <v>404819.17</v>
      </c>
      <c r="L118" s="40" t="s">
        <v>61</v>
      </c>
      <c r="M118" s="40" t="s">
        <v>66</v>
      </c>
      <c r="N118" s="29" t="s">
        <v>40</v>
      </c>
      <c r="O118" s="31" t="s">
        <v>145</v>
      </c>
    </row>
    <row r="119" spans="1:15" ht="57.75" x14ac:dyDescent="0.25">
      <c r="A119" s="7">
        <v>22</v>
      </c>
      <c r="B119" s="41" t="s">
        <v>155</v>
      </c>
      <c r="C119" s="45" t="s">
        <v>156</v>
      </c>
      <c r="D119" s="29" t="s">
        <v>157</v>
      </c>
      <c r="E119" s="29" t="s">
        <v>158</v>
      </c>
      <c r="F119" s="36">
        <v>876</v>
      </c>
      <c r="G119" s="33" t="s">
        <v>36</v>
      </c>
      <c r="H119" s="79">
        <v>1</v>
      </c>
      <c r="I119" s="48" t="s">
        <v>54</v>
      </c>
      <c r="J119" s="30" t="s">
        <v>37</v>
      </c>
      <c r="K119" s="42">
        <v>204927.09</v>
      </c>
      <c r="L119" s="40" t="s">
        <v>66</v>
      </c>
      <c r="M119" s="40" t="s">
        <v>91</v>
      </c>
      <c r="N119" s="29" t="s">
        <v>40</v>
      </c>
      <c r="O119" s="31" t="s">
        <v>145</v>
      </c>
    </row>
    <row r="120" spans="1:15" ht="69.3" x14ac:dyDescent="0.25">
      <c r="A120" s="7">
        <v>23</v>
      </c>
      <c r="B120" s="41" t="s">
        <v>67</v>
      </c>
      <c r="C120" s="45" t="s">
        <v>68</v>
      </c>
      <c r="D120" s="29" t="s">
        <v>159</v>
      </c>
      <c r="E120" s="29" t="s">
        <v>160</v>
      </c>
      <c r="F120" s="36">
        <v>876</v>
      </c>
      <c r="G120" s="33" t="s">
        <v>36</v>
      </c>
      <c r="H120" s="79">
        <v>1</v>
      </c>
      <c r="I120" s="48" t="s">
        <v>54</v>
      </c>
      <c r="J120" s="30" t="s">
        <v>37</v>
      </c>
      <c r="K120" s="42">
        <v>271197.01</v>
      </c>
      <c r="L120" s="40" t="s">
        <v>66</v>
      </c>
      <c r="M120" s="40" t="s">
        <v>91</v>
      </c>
      <c r="N120" s="29" t="s">
        <v>40</v>
      </c>
      <c r="O120" s="31" t="s">
        <v>145</v>
      </c>
    </row>
    <row r="121" spans="1:15" ht="57.75" x14ac:dyDescent="0.25">
      <c r="A121" s="7">
        <v>24</v>
      </c>
      <c r="B121" s="41" t="s">
        <v>119</v>
      </c>
      <c r="C121" s="45" t="s">
        <v>161</v>
      </c>
      <c r="D121" s="29" t="s">
        <v>162</v>
      </c>
      <c r="E121" s="29" t="s">
        <v>163</v>
      </c>
      <c r="F121" s="36">
        <v>876</v>
      </c>
      <c r="G121" s="33" t="s">
        <v>36</v>
      </c>
      <c r="H121" s="79">
        <v>1</v>
      </c>
      <c r="I121" s="48" t="s">
        <v>54</v>
      </c>
      <c r="J121" s="30" t="s">
        <v>37</v>
      </c>
      <c r="K121" s="42">
        <v>186850</v>
      </c>
      <c r="L121" s="40" t="s">
        <v>66</v>
      </c>
      <c r="M121" s="40" t="s">
        <v>76</v>
      </c>
      <c r="N121" s="29" t="s">
        <v>40</v>
      </c>
      <c r="O121" s="31" t="s">
        <v>145</v>
      </c>
    </row>
    <row r="122" spans="1:15" ht="92.4" x14ac:dyDescent="0.25">
      <c r="A122" s="7">
        <v>25</v>
      </c>
      <c r="B122" s="41" t="s">
        <v>164</v>
      </c>
      <c r="C122" s="45" t="s">
        <v>165</v>
      </c>
      <c r="D122" s="29" t="s">
        <v>166</v>
      </c>
      <c r="E122" s="80" t="s">
        <v>167</v>
      </c>
      <c r="F122" s="36">
        <v>876</v>
      </c>
      <c r="G122" s="33" t="s">
        <v>36</v>
      </c>
      <c r="H122" s="79">
        <v>1</v>
      </c>
      <c r="I122" s="48" t="s">
        <v>54</v>
      </c>
      <c r="J122" s="30" t="s">
        <v>37</v>
      </c>
      <c r="K122" s="42">
        <v>710876</v>
      </c>
      <c r="L122" s="40" t="s">
        <v>66</v>
      </c>
      <c r="M122" s="40" t="s">
        <v>91</v>
      </c>
      <c r="N122" s="29" t="s">
        <v>40</v>
      </c>
      <c r="O122" s="31" t="s">
        <v>145</v>
      </c>
    </row>
    <row r="123" spans="1:15" ht="115.5" x14ac:dyDescent="0.25">
      <c r="A123" s="7">
        <v>26</v>
      </c>
      <c r="B123" s="41" t="s">
        <v>112</v>
      </c>
      <c r="C123" s="45" t="s">
        <v>168</v>
      </c>
      <c r="D123" s="29" t="s">
        <v>169</v>
      </c>
      <c r="E123" s="80" t="s">
        <v>170</v>
      </c>
      <c r="F123" s="36">
        <v>876</v>
      </c>
      <c r="G123" s="33" t="s">
        <v>36</v>
      </c>
      <c r="H123" s="79">
        <v>1</v>
      </c>
      <c r="I123" s="48" t="s">
        <v>54</v>
      </c>
      <c r="J123" s="30" t="s">
        <v>37</v>
      </c>
      <c r="K123" s="42">
        <v>985539.6</v>
      </c>
      <c r="L123" s="40" t="s">
        <v>66</v>
      </c>
      <c r="M123" s="40" t="s">
        <v>91</v>
      </c>
      <c r="N123" s="29" t="s">
        <v>40</v>
      </c>
      <c r="O123" s="31" t="s">
        <v>145</v>
      </c>
    </row>
    <row r="124" spans="1:15" ht="115.5" x14ac:dyDescent="0.25">
      <c r="A124" s="7">
        <v>27</v>
      </c>
      <c r="B124" s="41" t="s">
        <v>112</v>
      </c>
      <c r="C124" s="45" t="s">
        <v>168</v>
      </c>
      <c r="D124" s="29" t="s">
        <v>171</v>
      </c>
      <c r="E124" s="80" t="s">
        <v>170</v>
      </c>
      <c r="F124" s="36">
        <v>876</v>
      </c>
      <c r="G124" s="33" t="s">
        <v>36</v>
      </c>
      <c r="H124" s="79">
        <v>1</v>
      </c>
      <c r="I124" s="48" t="s">
        <v>54</v>
      </c>
      <c r="J124" s="30" t="s">
        <v>37</v>
      </c>
      <c r="K124" s="81">
        <v>1202875.2</v>
      </c>
      <c r="L124" s="82" t="s">
        <v>66</v>
      </c>
      <c r="M124" s="82" t="s">
        <v>91</v>
      </c>
      <c r="N124" s="53" t="s">
        <v>40</v>
      </c>
      <c r="O124" s="83" t="s">
        <v>145</v>
      </c>
    </row>
    <row r="125" spans="1:15" ht="115.5" x14ac:dyDescent="0.25">
      <c r="A125" s="7">
        <v>28</v>
      </c>
      <c r="B125" s="41" t="s">
        <v>112</v>
      </c>
      <c r="C125" s="45" t="s">
        <v>168</v>
      </c>
      <c r="D125" s="29" t="s">
        <v>172</v>
      </c>
      <c r="E125" s="80" t="s">
        <v>170</v>
      </c>
      <c r="F125" s="36">
        <v>876</v>
      </c>
      <c r="G125" s="33" t="s">
        <v>36</v>
      </c>
      <c r="H125" s="79">
        <v>1</v>
      </c>
      <c r="I125" s="48" t="s">
        <v>54</v>
      </c>
      <c r="J125" s="30" t="s">
        <v>37</v>
      </c>
      <c r="K125" s="84">
        <v>1871188</v>
      </c>
      <c r="L125" s="59" t="s">
        <v>61</v>
      </c>
      <c r="M125" s="59" t="s">
        <v>91</v>
      </c>
      <c r="N125" s="60" t="s">
        <v>40</v>
      </c>
      <c r="O125" s="61" t="s">
        <v>145</v>
      </c>
    </row>
    <row r="126" spans="1:15" ht="69.3" x14ac:dyDescent="0.25">
      <c r="A126" s="7">
        <v>29</v>
      </c>
      <c r="B126" s="87" t="s">
        <v>49</v>
      </c>
      <c r="C126" s="88" t="s">
        <v>185</v>
      </c>
      <c r="D126" s="77" t="s">
        <v>194</v>
      </c>
      <c r="E126" s="89" t="s">
        <v>183</v>
      </c>
      <c r="F126" s="77">
        <v>876</v>
      </c>
      <c r="G126" s="33" t="s">
        <v>36</v>
      </c>
      <c r="H126" s="77">
        <v>1</v>
      </c>
      <c r="I126" s="88" t="s">
        <v>54</v>
      </c>
      <c r="J126" s="90" t="s">
        <v>37</v>
      </c>
      <c r="K126" s="91">
        <v>708000</v>
      </c>
      <c r="L126" s="92" t="s">
        <v>88</v>
      </c>
      <c r="M126" s="92" t="s">
        <v>83</v>
      </c>
      <c r="N126" s="89" t="s">
        <v>40</v>
      </c>
      <c r="O126" s="93" t="s">
        <v>145</v>
      </c>
    </row>
    <row r="127" spans="1:15" ht="57.75" x14ac:dyDescent="0.25">
      <c r="A127" s="7">
        <v>30</v>
      </c>
      <c r="B127" s="87" t="s">
        <v>186</v>
      </c>
      <c r="C127" s="94" t="s">
        <v>187</v>
      </c>
      <c r="D127" s="95" t="s">
        <v>189</v>
      </c>
      <c r="E127" s="96" t="s">
        <v>183</v>
      </c>
      <c r="F127" s="95">
        <v>876</v>
      </c>
      <c r="G127" s="33" t="s">
        <v>36</v>
      </c>
      <c r="H127" s="95">
        <v>1</v>
      </c>
      <c r="I127" s="94" t="s">
        <v>54</v>
      </c>
      <c r="J127" s="97" t="s">
        <v>37</v>
      </c>
      <c r="K127" s="98">
        <v>300000</v>
      </c>
      <c r="L127" s="99" t="s">
        <v>88</v>
      </c>
      <c r="M127" s="99" t="s">
        <v>124</v>
      </c>
      <c r="N127" s="96" t="s">
        <v>40</v>
      </c>
      <c r="O127" s="100" t="s">
        <v>145</v>
      </c>
    </row>
    <row r="128" spans="1:15" ht="49.6" x14ac:dyDescent="0.25">
      <c r="A128" s="7">
        <v>31</v>
      </c>
      <c r="B128" s="101" t="s">
        <v>191</v>
      </c>
      <c r="C128" s="88" t="s">
        <v>192</v>
      </c>
      <c r="D128" s="77" t="s">
        <v>193</v>
      </c>
      <c r="E128" s="89" t="s">
        <v>183</v>
      </c>
      <c r="F128" s="77">
        <v>876</v>
      </c>
      <c r="G128" s="33" t="s">
        <v>36</v>
      </c>
      <c r="H128" s="77">
        <v>1</v>
      </c>
      <c r="I128" s="88">
        <v>25000000000</v>
      </c>
      <c r="J128" s="90" t="s">
        <v>37</v>
      </c>
      <c r="K128" s="89">
        <v>660000</v>
      </c>
      <c r="L128" s="92" t="s">
        <v>88</v>
      </c>
      <c r="M128" s="92" t="s">
        <v>83</v>
      </c>
      <c r="N128" s="89" t="s">
        <v>40</v>
      </c>
      <c r="O128" s="93" t="s">
        <v>145</v>
      </c>
    </row>
    <row r="129" spans="1:15" ht="65.25" x14ac:dyDescent="0.25">
      <c r="A129" s="7">
        <v>32</v>
      </c>
      <c r="B129" s="8" t="s">
        <v>67</v>
      </c>
      <c r="C129" s="6" t="s">
        <v>203</v>
      </c>
      <c r="D129" s="5" t="s">
        <v>202</v>
      </c>
      <c r="E129" s="9" t="s">
        <v>183</v>
      </c>
      <c r="F129" s="10">
        <v>877</v>
      </c>
      <c r="G129" s="33" t="s">
        <v>36</v>
      </c>
      <c r="H129" s="11">
        <v>1</v>
      </c>
      <c r="I129" s="12">
        <v>25000000000</v>
      </c>
      <c r="J129" s="13" t="s">
        <v>37</v>
      </c>
      <c r="K129" s="14">
        <v>1889335.66</v>
      </c>
      <c r="L129" s="4" t="s">
        <v>133</v>
      </c>
      <c r="M129" s="4" t="s">
        <v>259</v>
      </c>
      <c r="N129" s="9" t="s">
        <v>40</v>
      </c>
      <c r="O129" s="15" t="s">
        <v>41</v>
      </c>
    </row>
    <row r="130" spans="1:15" ht="76.099999999999994" x14ac:dyDescent="0.25">
      <c r="A130" s="7">
        <v>33</v>
      </c>
      <c r="B130" s="8" t="s">
        <v>67</v>
      </c>
      <c r="C130" s="6" t="s">
        <v>204</v>
      </c>
      <c r="D130" s="5" t="s">
        <v>260</v>
      </c>
      <c r="E130" s="9" t="s">
        <v>183</v>
      </c>
      <c r="F130" s="10">
        <v>877</v>
      </c>
      <c r="G130" s="33" t="s">
        <v>36</v>
      </c>
      <c r="H130" s="11">
        <v>1</v>
      </c>
      <c r="I130" s="12">
        <v>25000000000</v>
      </c>
      <c r="J130" s="13" t="s">
        <v>37</v>
      </c>
      <c r="K130" s="14">
        <v>2934376.75</v>
      </c>
      <c r="L130" s="4" t="s">
        <v>133</v>
      </c>
      <c r="M130" s="4" t="s">
        <v>259</v>
      </c>
      <c r="N130" s="9" t="s">
        <v>40</v>
      </c>
      <c r="O130" s="15" t="s">
        <v>41</v>
      </c>
    </row>
    <row r="131" spans="1:15" ht="65.25" x14ac:dyDescent="0.25">
      <c r="A131" s="7">
        <v>34</v>
      </c>
      <c r="B131" s="8" t="s">
        <v>67</v>
      </c>
      <c r="C131" s="6" t="s">
        <v>203</v>
      </c>
      <c r="D131" s="5" t="s">
        <v>205</v>
      </c>
      <c r="E131" s="9" t="s">
        <v>183</v>
      </c>
      <c r="F131" s="10">
        <v>877</v>
      </c>
      <c r="G131" s="33" t="s">
        <v>36</v>
      </c>
      <c r="H131" s="11">
        <v>1</v>
      </c>
      <c r="I131" s="12">
        <v>25000000000</v>
      </c>
      <c r="J131" s="13" t="s">
        <v>37</v>
      </c>
      <c r="K131" s="14">
        <v>2123763.61</v>
      </c>
      <c r="L131" s="4" t="s">
        <v>133</v>
      </c>
      <c r="M131" s="4" t="s">
        <v>259</v>
      </c>
      <c r="N131" s="9" t="s">
        <v>40</v>
      </c>
      <c r="O131" s="15" t="s">
        <v>41</v>
      </c>
    </row>
    <row r="132" spans="1:15" ht="76.099999999999994" x14ac:dyDescent="0.25">
      <c r="A132" s="7">
        <v>35</v>
      </c>
      <c r="B132" s="8" t="s">
        <v>67</v>
      </c>
      <c r="C132" s="6" t="s">
        <v>203</v>
      </c>
      <c r="D132" s="5" t="s">
        <v>261</v>
      </c>
      <c r="E132" s="9" t="s">
        <v>183</v>
      </c>
      <c r="F132" s="10">
        <v>877</v>
      </c>
      <c r="G132" s="33" t="s">
        <v>36</v>
      </c>
      <c r="H132" s="11">
        <v>1</v>
      </c>
      <c r="I132" s="12">
        <v>25000000000</v>
      </c>
      <c r="J132" s="13" t="s">
        <v>37</v>
      </c>
      <c r="K132" s="14">
        <v>1949375.5</v>
      </c>
      <c r="L132" s="4" t="s">
        <v>133</v>
      </c>
      <c r="M132" s="4" t="s">
        <v>259</v>
      </c>
      <c r="N132" s="9" t="s">
        <v>40</v>
      </c>
      <c r="O132" s="15" t="s">
        <v>41</v>
      </c>
    </row>
    <row r="133" spans="1:15" ht="49.6" x14ac:dyDescent="0.25">
      <c r="A133" s="7">
        <v>36</v>
      </c>
      <c r="B133" s="8" t="s">
        <v>116</v>
      </c>
      <c r="C133" s="6" t="s">
        <v>117</v>
      </c>
      <c r="D133" s="5" t="s">
        <v>207</v>
      </c>
      <c r="E133" s="9" t="s">
        <v>208</v>
      </c>
      <c r="F133" s="10">
        <v>877</v>
      </c>
      <c r="G133" s="33" t="s">
        <v>36</v>
      </c>
      <c r="H133" s="11">
        <v>1</v>
      </c>
      <c r="I133" s="12">
        <v>25000000000</v>
      </c>
      <c r="J133" s="13" t="s">
        <v>37</v>
      </c>
      <c r="K133" s="14">
        <v>250000</v>
      </c>
      <c r="L133" s="4" t="s">
        <v>209</v>
      </c>
      <c r="M133" s="4" t="s">
        <v>210</v>
      </c>
      <c r="N133" s="9" t="s">
        <v>40</v>
      </c>
      <c r="O133" s="15" t="s">
        <v>41</v>
      </c>
    </row>
    <row r="134" spans="1:15" x14ac:dyDescent="0.25">
      <c r="A134" s="122"/>
      <c r="B134" s="123"/>
      <c r="C134" s="123"/>
      <c r="D134" s="122"/>
      <c r="E134" s="124"/>
      <c r="F134" s="125"/>
      <c r="G134" s="125"/>
      <c r="H134" s="126"/>
      <c r="I134" s="127"/>
      <c r="J134" s="128"/>
      <c r="K134" s="129"/>
      <c r="L134" s="130"/>
      <c r="M134" s="130"/>
      <c r="N134" s="124"/>
      <c r="O134" s="26"/>
    </row>
    <row r="135" spans="1:15" ht="46.9" customHeight="1" x14ac:dyDescent="0.35">
      <c r="A135" s="122"/>
      <c r="B135" s="158" t="s">
        <v>190</v>
      </c>
      <c r="C135" s="159"/>
      <c r="D135" s="159"/>
      <c r="E135" s="159"/>
      <c r="F135" s="184" t="s">
        <v>175</v>
      </c>
      <c r="G135" s="185"/>
      <c r="H135" s="183" t="s">
        <v>271</v>
      </c>
      <c r="I135" s="183"/>
      <c r="J135" s="183"/>
      <c r="K135" s="183"/>
      <c r="L135" s="131"/>
      <c r="M135" s="132"/>
      <c r="N135" s="124"/>
      <c r="O135" s="26"/>
    </row>
    <row r="136" spans="1:15" x14ac:dyDescent="0.25">
      <c r="A136" s="20"/>
      <c r="B136" s="156" t="s">
        <v>176</v>
      </c>
      <c r="C136" s="157"/>
      <c r="D136" s="157"/>
      <c r="E136" s="133"/>
      <c r="F136" s="144" t="s">
        <v>177</v>
      </c>
      <c r="G136" s="145"/>
      <c r="H136" s="134"/>
      <c r="I136" s="134" t="s">
        <v>178</v>
      </c>
      <c r="J136" s="134"/>
      <c r="K136" s="135"/>
      <c r="L136" s="134"/>
      <c r="M136" s="136"/>
      <c r="N136" s="134"/>
      <c r="O136" s="134"/>
    </row>
  </sheetData>
  <mergeCells count="61">
    <mergeCell ref="A83:O83"/>
    <mergeCell ref="F6:O6"/>
    <mergeCell ref="D14:M14"/>
    <mergeCell ref="L15:M15"/>
    <mergeCell ref="I15:J15"/>
    <mergeCell ref="D15:D16"/>
    <mergeCell ref="A6:E6"/>
    <mergeCell ref="A11:E11"/>
    <mergeCell ref="N14:N16"/>
    <mergeCell ref="K15:K16"/>
    <mergeCell ref="F7:O7"/>
    <mergeCell ref="A8:E8"/>
    <mergeCell ref="A12:E12"/>
    <mergeCell ref="F10:O10"/>
    <mergeCell ref="A10:E10"/>
    <mergeCell ref="C14:C16"/>
    <mergeCell ref="A87:O87"/>
    <mergeCell ref="H135:K135"/>
    <mergeCell ref="E96:E97"/>
    <mergeCell ref="B95:B97"/>
    <mergeCell ref="H96:H97"/>
    <mergeCell ref="A90:O90"/>
    <mergeCell ref="F96:G96"/>
    <mergeCell ref="F135:G135"/>
    <mergeCell ref="A95:A97"/>
    <mergeCell ref="I96:J96"/>
    <mergeCell ref="K96:K97"/>
    <mergeCell ref="A93:O93"/>
    <mergeCell ref="A89:O89"/>
    <mergeCell ref="A86:O86"/>
    <mergeCell ref="A3:O3"/>
    <mergeCell ref="A4:O4"/>
    <mergeCell ref="A9:E9"/>
    <mergeCell ref="E15:E16"/>
    <mergeCell ref="A13:N13"/>
    <mergeCell ref="F9:O9"/>
    <mergeCell ref="A7:E7"/>
    <mergeCell ref="F12:O12"/>
    <mergeCell ref="F11:O11"/>
    <mergeCell ref="A14:A16"/>
    <mergeCell ref="F15:G15"/>
    <mergeCell ref="F8:O8"/>
    <mergeCell ref="H15:H16"/>
    <mergeCell ref="B14:B16"/>
    <mergeCell ref="O14:O15"/>
    <mergeCell ref="A70:O70"/>
    <mergeCell ref="E49:J49"/>
    <mergeCell ref="F62:J62"/>
    <mergeCell ref="F136:G136"/>
    <mergeCell ref="A88:O88"/>
    <mergeCell ref="A91:O91"/>
    <mergeCell ref="A94:O94"/>
    <mergeCell ref="L96:M96"/>
    <mergeCell ref="D95:M95"/>
    <mergeCell ref="B136:D136"/>
    <mergeCell ref="B135:E135"/>
    <mergeCell ref="C95:C97"/>
    <mergeCell ref="D96:D97"/>
    <mergeCell ref="N95:N97"/>
    <mergeCell ref="A92:O92"/>
    <mergeCell ref="O95:O96"/>
  </mergeCells>
  <hyperlinks>
    <hyperlink ref="F9" r:id="rId1"/>
  </hyperlinks>
  <pageMargins left="0.7" right="0.7" top="0.75" bottom="0.75" header="0.3" footer="0.3"/>
  <pageSetup paperSize="9" scale="46"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2025-10-08T07:38:02Z</dcterms:modified>
</cp:coreProperties>
</file>